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Управление финансирования и комплексного планирования\Финансовый отдел\Информация квартальная МФиНП\2021\"/>
    </mc:Choice>
  </mc:AlternateContent>
  <bookViews>
    <workbookView xWindow="120" yWindow="2475" windowWidth="15480" windowHeight="7200"/>
  </bookViews>
  <sheets>
    <sheet name="2021" sheetId="5" r:id="rId1"/>
  </sheets>
  <definedNames>
    <definedName name="_GoBack" localSheetId="0">'2021'!#REF!</definedName>
    <definedName name="_xlnm._FilterDatabase" localSheetId="0" hidden="1">'2021'!$A$4:$W$65</definedName>
    <definedName name="_xlnm.Print_Titles" localSheetId="0">'2021'!$4:$9</definedName>
    <definedName name="_xlnm.Print_Area" localSheetId="0">'2021'!$A$1:$W$76</definedName>
  </definedNames>
  <calcPr calcId="152511" iterate="1"/>
</workbook>
</file>

<file path=xl/calcChain.xml><?xml version="1.0" encoding="utf-8"?>
<calcChain xmlns="http://schemas.openxmlformats.org/spreadsheetml/2006/main">
  <c r="I32" i="5" l="1"/>
  <c r="J14" i="5" l="1"/>
  <c r="J15" i="5"/>
  <c r="O10" i="5" l="1"/>
  <c r="R10" i="5"/>
  <c r="O13" i="5"/>
  <c r="O12" i="5"/>
  <c r="O11" i="5"/>
  <c r="R11" i="5"/>
  <c r="R16" i="5"/>
  <c r="F51" i="5"/>
  <c r="H51" i="5"/>
  <c r="F46" i="5" l="1"/>
  <c r="H46" i="5"/>
  <c r="L61" i="5" l="1"/>
  <c r="J61" i="5"/>
  <c r="G40" i="5" l="1"/>
  <c r="I40" i="5" l="1"/>
  <c r="O16" i="5" l="1"/>
  <c r="U64" i="5" l="1"/>
  <c r="S64" i="5"/>
  <c r="S62" i="5" l="1"/>
  <c r="U62" i="5" s="1"/>
  <c r="I27" i="5" l="1"/>
  <c r="J52" i="5" l="1"/>
  <c r="L11" i="5" l="1"/>
  <c r="L10" i="5"/>
  <c r="L52" i="5"/>
  <c r="K27" i="5"/>
  <c r="I57" i="5" l="1"/>
  <c r="F53" i="5"/>
  <c r="H57" i="5" l="1"/>
  <c r="S19" i="5"/>
  <c r="S20" i="5"/>
  <c r="S21" i="5"/>
  <c r="S22" i="5"/>
  <c r="S18" i="5"/>
  <c r="I53" i="5" l="1"/>
  <c r="L53" i="5" s="1"/>
  <c r="H53" i="5"/>
  <c r="G27" i="5" l="1"/>
  <c r="L17" i="5" l="1"/>
  <c r="J17" i="5"/>
  <c r="L59" i="5" l="1"/>
  <c r="L58" i="5"/>
  <c r="L56" i="5"/>
  <c r="L55" i="5"/>
  <c r="L54" i="5"/>
  <c r="J59" i="5"/>
  <c r="J58" i="5"/>
  <c r="J56" i="5"/>
  <c r="J55" i="5"/>
  <c r="J54" i="5"/>
  <c r="K55" i="5" l="1"/>
  <c r="K56" i="5"/>
  <c r="K58" i="5"/>
  <c r="K54" i="5"/>
  <c r="K59" i="5"/>
  <c r="J57" i="5"/>
  <c r="T40" i="5"/>
  <c r="N40" i="5"/>
  <c r="O40" i="5"/>
  <c r="P40" i="5"/>
  <c r="Q40" i="5"/>
  <c r="R40" i="5"/>
  <c r="M40" i="5"/>
  <c r="K40" i="5"/>
  <c r="W48" i="5" l="1"/>
  <c r="W47" i="5"/>
  <c r="L57" i="5" l="1"/>
  <c r="K57" i="5" s="1"/>
  <c r="G57" i="5"/>
  <c r="J53" i="5" l="1"/>
  <c r="K53" i="5" s="1"/>
  <c r="G53" i="5"/>
  <c r="F57" i="5"/>
  <c r="S60" i="5" l="1"/>
  <c r="U60" i="5" l="1"/>
  <c r="G32" i="5" l="1"/>
  <c r="U29" i="5" l="1"/>
  <c r="F27" i="5" l="1"/>
  <c r="U19" i="5" l="1"/>
  <c r="U20" i="5"/>
  <c r="U21" i="5"/>
  <c r="U22" i="5"/>
  <c r="U18" i="5"/>
  <c r="W24" i="5" l="1"/>
  <c r="J16" i="5" l="1"/>
  <c r="L16" i="5"/>
  <c r="J50" i="5" l="1"/>
  <c r="J11" i="5" l="1"/>
  <c r="J12" i="5"/>
  <c r="J13" i="5"/>
  <c r="J10" i="5"/>
  <c r="W59" i="5" l="1"/>
  <c r="W58" i="5"/>
  <c r="W56" i="5"/>
  <c r="W55" i="5"/>
  <c r="W54" i="5"/>
  <c r="L46" i="5" l="1"/>
  <c r="J46" i="5"/>
  <c r="H27" i="5" l="1"/>
  <c r="L51" i="5" l="1"/>
  <c r="L50" i="5"/>
  <c r="L49" i="5"/>
  <c r="J49" i="5"/>
  <c r="U48" i="5"/>
  <c r="S48" i="5"/>
  <c r="U47" i="5"/>
  <c r="S47" i="5"/>
  <c r="L45" i="5"/>
  <c r="J45" i="5"/>
  <c r="U44" i="5"/>
  <c r="S44" i="5"/>
  <c r="U43" i="5"/>
  <c r="U40" i="5" s="1"/>
  <c r="S43" i="5"/>
  <c r="S40" i="5" s="1"/>
  <c r="L42" i="5"/>
  <c r="L40" i="5" s="1"/>
  <c r="J42" i="5"/>
  <c r="J40" i="5" s="1"/>
  <c r="J38" i="5"/>
  <c r="J32" i="5" s="1"/>
  <c r="L38" i="5"/>
  <c r="L32" i="5" s="1"/>
  <c r="U36" i="5"/>
  <c r="U32" i="5" s="1"/>
  <c r="S36" i="5"/>
  <c r="S32" i="5" s="1"/>
  <c r="K32" i="5"/>
  <c r="H32" i="5"/>
  <c r="F32" i="5"/>
  <c r="L31" i="5"/>
  <c r="L27" i="5" s="1"/>
  <c r="J31" i="5"/>
  <c r="J27" i="5" s="1"/>
  <c r="U27" i="5"/>
  <c r="T27" i="5"/>
  <c r="S27" i="5"/>
  <c r="U26" i="5"/>
  <c r="S26" i="5"/>
  <c r="L25" i="5"/>
  <c r="J25" i="5"/>
  <c r="W23" i="5"/>
  <c r="W22" i="5"/>
  <c r="W21" i="5"/>
  <c r="W20" i="5"/>
  <c r="W19" i="5"/>
  <c r="W18" i="5"/>
  <c r="L15" i="5"/>
  <c r="L14" i="5"/>
  <c r="L13" i="5"/>
  <c r="L12" i="5"/>
  <c r="T11" i="5"/>
  <c r="T12" i="5" s="1"/>
  <c r="T13" i="5" s="1"/>
  <c r="W53" i="5" l="1"/>
  <c r="W57" i="5"/>
  <c r="J51" i="5"/>
</calcChain>
</file>

<file path=xl/sharedStrings.xml><?xml version="1.0" encoding="utf-8"?>
<sst xmlns="http://schemas.openxmlformats.org/spreadsheetml/2006/main" count="595" uniqueCount="154">
  <si>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</si>
  <si>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</si>
  <si>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</si>
  <si>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</si>
  <si>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</si>
  <si>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</si>
  <si>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</si>
  <si>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</si>
  <si>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</si>
  <si>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</si>
  <si>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</si>
  <si>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</si>
  <si>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</si>
  <si>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</si>
  <si>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</si>
  <si>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</si>
  <si>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</si>
  <si>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Ежегодная выплата на приобретение школьно-письменных принадлежностей на каждого ребенка школьного возраста из малообеспеченной многодетной семьи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</si>
  <si>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</si>
  <si>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</si>
  <si>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>Выплата семьям, воспитывающим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</si>
  <si>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3</t>
  </si>
  <si>
    <t>03</t>
  </si>
  <si>
    <t>Ежемесячная денежная выплата гражданам, потерявшим родителей в годы ВОВ 1941-1945гг</t>
  </si>
  <si>
    <t>Х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</si>
  <si>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</si>
  <si>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</si>
  <si>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выплата государственного единовременного пособия</t>
  </si>
  <si>
    <t>выплата ежемесячной денежной компенсации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</si>
  <si>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№ 81-ФЗ "О государственных пособиях гражданам, имеющим детей"</t>
  </si>
  <si>
    <t>выплата единовременного пособия беременной жене военнослужащего, проходящего военную службу по призыву</t>
  </si>
  <si>
    <t>выплата ежемесячного пособия на ребенка военнослужащего, проходящего военную службу по призыву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</si>
  <si>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</si>
  <si>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ребенка, не подлежащим обязательному социальному страхованию на случай временной нетрудоспособности и в связи с материнством</t>
  </si>
  <si>
    <t>Выплата единовременного пособия при всех формах устройства детей, лишенных родительского попечения, в семью</t>
  </si>
  <si>
    <t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</si>
  <si>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</si>
  <si>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Ежемесячные денежные выплаты ветеранам труда, а также гражданам, приравненным к ним по состоянию на 31 декабря 2004 года</t>
  </si>
  <si>
    <t xml:space="preserve"> Ежемесячные денежные выплаты ветеранам труда Новосибирской области</t>
  </si>
  <si>
    <t>Ежемесячные денежные пособия инвалидам боевых действий</t>
  </si>
  <si>
    <t>Ежемесячные и единовременные пособия и компенсации членам  семей погибших военнослужащих</t>
  </si>
  <si>
    <t>04.0.00.16020</t>
  </si>
  <si>
    <t xml:space="preserve">Дополнительное пособие молодой семье при рождении ребенка </t>
  </si>
  <si>
    <t>6000,12000,18000</t>
  </si>
  <si>
    <t>Дополнительные меры социальной поддержки семей, имеющих детей, на территории Новосибирской области</t>
  </si>
  <si>
    <t>Ежемесячная социальная выплата гражданам, имеющим ребенка-инвалида, а также родителям и иным законным представителями) ВИЧ-инфицированного несовершеннолетнего в возрасте до 18 лет, проживающим на территории Новосибирской области</t>
  </si>
  <si>
    <t>Ежемесячная  дотация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</si>
  <si>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Ежемесячные денежные выплаты многодетным семьям со среднедушевым доходом, не превышающим величину прожиточного минимума, установленного в НСО, в случае рождения после 31.12.2012 третьего и последующих детей до достижения ребенком возраста трех лет</t>
  </si>
  <si>
    <t>04</t>
  </si>
  <si>
    <t xml:space="preserve">Доплаты  к пенсиям государственных служащих субъектов российской Федерации и муниципальных служащих (Закон НСО от 01.02.2005 № 265-ОЗ) в т.ч. </t>
  </si>
  <si>
    <t xml:space="preserve">-расходы на выплату пенсии за выслугу лет (постановление Губернатора НСО от 04.08.2008 № 302) </t>
  </si>
  <si>
    <t>-расходы на выплату ежемесячной доплаты (постановление Губернатора НСО от 10.12.2007 № 483)</t>
  </si>
  <si>
    <t xml:space="preserve">--расходы на выплату ежемесячной доплаты (постановление главы администрации НСО от 10.07.2001 № 613) </t>
  </si>
  <si>
    <t>Доплаты к пенсиям гражданам, удостоенным наград Новосибирской области  (Закон НСО от 27.12.2012 № 85-ОЗв т.ч.</t>
  </si>
  <si>
    <t>-расходы на выплату ежемесячной доплаты (постановление Правительства НСО от 04.03.2013 № 85-п)</t>
  </si>
  <si>
    <t>-расходы на выплату ежемесячной доплаты (постановление администрации НСО от 27.07.2009 № 282-па)</t>
  </si>
  <si>
    <t>01</t>
  </si>
  <si>
    <t>Выплата социального пособия на погребение</t>
  </si>
  <si>
    <t>Ежемесячное пособие на ребенка</t>
  </si>
  <si>
    <t>Примечание*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</si>
  <si>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 (поддержка семьи и детей)</t>
  </si>
  <si>
    <t>023</t>
  </si>
  <si>
    <t>Приложение</t>
  </si>
  <si>
    <t>04.0.02.11060</t>
  </si>
  <si>
    <t>04.0.02.52200</t>
  </si>
  <si>
    <t>04.0.02.52400</t>
  </si>
  <si>
    <t>04.0.02.52709</t>
  </si>
  <si>
    <t>04.0.02.52609</t>
  </si>
  <si>
    <t>04.0.02.51370</t>
  </si>
  <si>
    <t>04.0.Р1.55739</t>
  </si>
  <si>
    <t>04.0.02.11019</t>
  </si>
  <si>
    <t>04.0.02.15020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</si>
  <si>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 при отказе от набора социальных услуг</t>
  </si>
  <si>
    <t>04.0.02.11040</t>
  </si>
  <si>
    <t>04.0.02.11030</t>
  </si>
  <si>
    <t>04.0.02.11020</t>
  </si>
  <si>
    <t>04.0.02.11050</t>
  </si>
  <si>
    <t>04.0.02.16010</t>
  </si>
  <si>
    <t>04.0.07.14079</t>
  </si>
  <si>
    <t>04.0.07.14059</t>
  </si>
  <si>
    <t>04.0.07.14069</t>
  </si>
  <si>
    <t>04.0.07.14089</t>
  </si>
  <si>
    <t>04.0.07.14099</t>
  </si>
  <si>
    <t>04.0.07.14129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</si>
  <si>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</si>
  <si>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5</t>
  </si>
  <si>
    <t>04.0.Р1.15059</t>
  </si>
  <si>
    <t>04.0.Р1.15069</t>
  </si>
  <si>
    <t>04.0.02.15079</t>
  </si>
  <si>
    <t>04.0.02.15089</t>
  </si>
  <si>
    <t>04.0Р1.50849</t>
  </si>
  <si>
    <t>44.0.08.02760
44.0.08.R0860</t>
  </si>
  <si>
    <t>04.0.02.53809</t>
  </si>
  <si>
    <t>04.0.02.12020</t>
  </si>
  <si>
    <t>04.0.02.12030</t>
  </si>
  <si>
    <t xml:space="preserve">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</si>
  <si>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(поддержка семьи и детей) </t>
  </si>
  <si>
    <t xml:space="preserve"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рубежом» 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</si>
  <si>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</si>
  <si>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Ежемесячная выплата на детей в возрасте от трех до семи лет включительно</t>
  </si>
  <si>
    <t>04.0.02.R3029</t>
  </si>
  <si>
    <t>Единовременная денежная выплата семьям, в которых родилось двое или более детей одновременно</t>
  </si>
  <si>
    <t>216 000                           288 000                           360 000</t>
  </si>
  <si>
    <t>Предусмотрено в областном бюджете на 2021 год</t>
  </si>
  <si>
    <t>Индексация размера пособия с 01.01.2021 (Федеральный закон от 08.12.2020 N 385-ФЗ "О федеральном бюджете на 2021 год и на плановый период 2022 и 2023 годов")                                                                                                         15 109,46</t>
  </si>
  <si>
    <t>Индексация размера пособия с 01.01.2021 (Федеральный закон от 08.12.2020 N 385-ФЗ "О федеральном бюджете на 2021 год и на плановый период 2022 и 2023 годов")</t>
  </si>
  <si>
    <t>16998,84/8499,42</t>
  </si>
  <si>
    <t xml:space="preserve">Индексация размера пособия с 01.02.2021 (постановление Правительства  РФ от 28.01.2021 № 73)                                                                </t>
  </si>
  <si>
    <t xml:space="preserve">Индексация размера пособия с 01.02.2021 (постановление Правительства  РФ от 28.01.2021 № 73)                                                                             </t>
  </si>
  <si>
    <t>минимальный размер: 257,48, максимальный размер: 33 930,79</t>
  </si>
  <si>
    <t xml:space="preserve">Индексация размера пособия с 01.02.2021 (постановление Правительства  РФ от 28.01.2021 № 73)                                                                                             По данной целевой статье производиться 20 выплат.                                                                                    </t>
  </si>
  <si>
    <t>04.0.02.11089</t>
  </si>
  <si>
    <t>04.0.02.11070</t>
  </si>
  <si>
    <t>1 гр. - 4500,20                      2 гр. - 3750,17,                     3 гр. - 2250,10</t>
  </si>
  <si>
    <t>детям-1500,07 руб. ежемесячно родителям-2045,54 руб. ежемесячно</t>
  </si>
  <si>
    <t>191,04                              44,95</t>
  </si>
  <si>
    <t>04.0.07.11099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</si>
  <si>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</si>
  <si>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06</t>
  </si>
  <si>
    <t>04.0.15.04160</t>
  </si>
  <si>
    <t>8 000,00
10 000,00
12 000,00</t>
  </si>
  <si>
    <t xml:space="preserve">Индексация размера пособия с 01.02.2021 (постановление Правительства  РФ от 28.01.2021 № 73)                                                                                             </t>
  </si>
  <si>
    <t>358,36; 537,52</t>
  </si>
  <si>
    <t>173 168,3/22 663,6</t>
  </si>
  <si>
    <t>12073-100%;                    9 546,75 - 75%;            6 364,50 - 50%</t>
  </si>
  <si>
    <t>20                      270</t>
  </si>
  <si>
    <t>261 (22,  239)</t>
  </si>
  <si>
    <t>Прочие выплаты по обязательствам государства</t>
  </si>
  <si>
    <t>99.0.00.20380</t>
  </si>
  <si>
    <t>63/16602 4404</t>
  </si>
  <si>
    <t>Начальник управления</t>
  </si>
  <si>
    <t>Р.В. Романенко</t>
  </si>
  <si>
    <t>Исполнено по состоянию на 01.01.2022 года</t>
  </si>
  <si>
    <t xml:space="preserve"> Исполнение расходов на исполнение публичных нормативных обязательств с указанием кодов целевых статей, разделов, подразделов,
министерства труда и социального развития Новосибирской области, фактических данных по количеству получателей и размеру выплат по каждому виду публичного нормативного обязательства за 2021 год
</t>
  </si>
  <si>
    <t>6231</t>
  </si>
  <si>
    <t>43/18465</t>
  </si>
  <si>
    <t>43/18465           6231</t>
  </si>
  <si>
    <t>Индексация размера пособия с 01.02.2021 (постановление Правительства  РФ от 28.01.2021 № 73)                                                                                              0/54</t>
  </si>
  <si>
    <t>22/875</t>
  </si>
  <si>
    <t xml:space="preserve">96 614- 1.10                                                                             91 477 - 1.11                                                                         92 731 - 1.12                                               </t>
  </si>
  <si>
    <t xml:space="preserve">21 758 - 1.10                                                                                  21 592 - 1.11                                                                             21 443 - 1.12                                                  </t>
  </si>
  <si>
    <t xml:space="preserve">17 783 - 1.10                                                                                  16 340 - 1.11                                                                             15 690 - 1.12                                                  </t>
  </si>
  <si>
    <t>128 - декабрь</t>
  </si>
  <si>
    <t xml:space="preserve">124 871 - 1.11                                                                                 124 206 - 1.12                                                                             123 222 - 1.01                                                  </t>
  </si>
  <si>
    <t xml:space="preserve">201 260  - 1.11                                                                                  200 892 - 1.12                                                                             201 324 - 1.01                                                  </t>
  </si>
  <si>
    <t xml:space="preserve">4                        70               98 </t>
  </si>
  <si>
    <t>172 (4, 70, 98)</t>
  </si>
  <si>
    <t xml:space="preserve"> 4                        75                  99</t>
  </si>
  <si>
    <t>22                239</t>
  </si>
  <si>
    <t>Заявительный характер выплат</t>
  </si>
  <si>
    <t>14 661 -50%                                             5 121-75%                                                                  48 860 - 100%</t>
  </si>
  <si>
    <t>Первый заместитель министра</t>
  </si>
  <si>
    <t>Е.М. Москалева</t>
  </si>
  <si>
    <t>* В столбце "Примечание" представлена фактическая численность получателей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</si>
</sst>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;[Red]\-000;&quot;₽&quot;"/>
    <numFmt numFmtId="166" formatCode="0.0"/>
  </numFmts>
  <fonts count="13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</cellStyleXfs>
  <cellXfs count="60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10" fillId="2" borderId="1" xfId="0" applyFont="1" applyFill="1" applyBorder="1"/>
    <xf numFmtId="3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/>
    <xf numFmtId="49" fontId="8" fillId="2" borderId="0" xfId="0" applyNumberFormat="1" applyFont="1" applyFill="1"/>
    <xf numFmtId="0" fontId="10" fillId="2" borderId="1" xfId="0" applyFont="1" applyFill="1" applyBorder="1" applyAlignment="1">
      <alignment horizontal="center" vertical="center"/>
    </xf>
    <xf numFmtId="164" fontId="4" fillId="2" borderId="0" xfId="0" applyNumberFormat="1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 applyProtection="1">
      <alignment horizontal="center" vertical="center" wrapText="1"/>
      <protection hidden="1"/>
    </xf>
    <xf numFmtId="3" fontId="10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5" fontId="12" fillId="2" borderId="1" xfId="3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8" fillId="2" borderId="0" xfId="0" applyFont="1" applyFill="1" applyAlignment="1"/>
    <xf numFmtId="0" fontId="0" fillId="2" borderId="0" xfId="0" applyFill="1" applyAlignment="1"/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2 2" xfId="3"/>
    <cellStyle name="Обычный 3" xfId="1"/>
    <cellStyle name="Обычный 4" xfId="4"/>
  </cellStyles>
  <dxfs count="0"/>
  <tableStyles count="0" defaultTableStyle="TableStyleMedium9" defaultPivotStyle="PivotStyleLight16"/>
  <colors>
    <mruColors>
      <color rgb="FFCC66FF"/>
      <color rgb="FFFFCCFF"/>
      <color rgb="FFCC99FF"/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tabSelected="1" view="pageBreakPreview" zoomScale="40" zoomScaleNormal="70" zoomScaleSheetLayoutView="40" workbookViewId="0">
      <pane xSplit="1" ySplit="9" topLeftCell="B52" activePane="bottomRight" state="frozen"/>
      <selection pane="topRight" activeCell="B1" sqref="B1"/>
      <selection pane="bottomLeft" activeCell="A10" sqref="A10"/>
      <selection pane="bottomRight" activeCell="I64" sqref="I64"/>
    </sheetView>
  </sheetViews>
  <sheetFormatPr defaultColWidth="9.140625" defaultRowHeight="15" x14ac:dyDescent="0.25"/>
  <cols>
    <col min="1" max="1" width="54.28515625" style="2" customWidth="1"/>
    <col min="2" max="2" width="6.5703125" style="15" customWidth="1"/>
    <col min="3" max="4" width="6" style="2" customWidth="1"/>
    <col min="5" max="5" width="22.140625" style="6" customWidth="1"/>
    <col min="6" max="6" width="16.42578125" style="5" customWidth="1"/>
    <col min="7" max="7" width="16.42578125" style="1" customWidth="1"/>
    <col min="8" max="8" width="12.42578125" style="1" customWidth="1"/>
    <col min="9" max="9" width="15.42578125" style="1" customWidth="1"/>
    <col min="10" max="10" width="12.42578125" style="1" customWidth="1"/>
    <col min="11" max="11" width="24.5703125" style="1" customWidth="1"/>
    <col min="12" max="12" width="17.42578125" style="1" customWidth="1"/>
    <col min="13" max="13" width="14.570312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22.7109375" style="1" customWidth="1"/>
    <col min="21" max="21" width="14.5703125" style="1" customWidth="1"/>
    <col min="22" max="22" width="24.7109375" style="4" hidden="1" customWidth="1"/>
    <col min="23" max="23" width="39.28515625" style="1" customWidth="1"/>
    <col min="24" max="16384" width="9.140625" style="1"/>
  </cols>
  <sheetData>
    <row r="1" spans="1:26" x14ac:dyDescent="0.25">
      <c r="W1" s="11" t="s">
        <v>62</v>
      </c>
    </row>
    <row r="2" spans="1:26" s="4" customFormat="1" ht="70.5" customHeight="1" x14ac:dyDescent="0.25">
      <c r="A2" s="2"/>
      <c r="B2" s="15"/>
      <c r="C2" s="2"/>
      <c r="D2" s="2"/>
      <c r="E2" s="53" t="s">
        <v>133</v>
      </c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</row>
    <row r="4" spans="1:26" s="2" customFormat="1" ht="63" customHeight="1" x14ac:dyDescent="0.25">
      <c r="A4" s="46" t="s">
        <v>0</v>
      </c>
      <c r="B4" s="57" t="s">
        <v>11</v>
      </c>
      <c r="C4" s="57" t="s">
        <v>12</v>
      </c>
      <c r="D4" s="57" t="s">
        <v>13</v>
      </c>
      <c r="E4" s="46" t="s">
        <v>14</v>
      </c>
      <c r="F4" s="46" t="s">
        <v>103</v>
      </c>
      <c r="G4" s="46"/>
      <c r="H4" s="46" t="s">
        <v>132</v>
      </c>
      <c r="I4" s="46"/>
      <c r="J4" s="46" t="s">
        <v>1</v>
      </c>
      <c r="K4" s="46"/>
      <c r="L4" s="46"/>
      <c r="M4" s="46"/>
      <c r="N4" s="46"/>
      <c r="O4" s="46"/>
      <c r="P4" s="46"/>
      <c r="Q4" s="46"/>
      <c r="R4" s="46"/>
      <c r="S4" s="46"/>
      <c r="T4" s="46"/>
      <c r="U4" s="48"/>
      <c r="V4" s="12"/>
      <c r="W4" s="47" t="s">
        <v>59</v>
      </c>
    </row>
    <row r="5" spans="1:26" s="2" customFormat="1" ht="52.5" customHeight="1" x14ac:dyDescent="0.25">
      <c r="A5" s="46"/>
      <c r="B5" s="58"/>
      <c r="C5" s="59"/>
      <c r="D5" s="59"/>
      <c r="E5" s="52"/>
      <c r="F5" s="46"/>
      <c r="G5" s="46"/>
      <c r="H5" s="46"/>
      <c r="I5" s="46"/>
      <c r="J5" s="46" t="s">
        <v>2</v>
      </c>
      <c r="K5" s="46"/>
      <c r="L5" s="46"/>
      <c r="M5" s="46" t="s">
        <v>3</v>
      </c>
      <c r="N5" s="46"/>
      <c r="O5" s="46"/>
      <c r="P5" s="46" t="s">
        <v>4</v>
      </c>
      <c r="Q5" s="46"/>
      <c r="R5" s="46"/>
      <c r="S5" s="46" t="s">
        <v>5</v>
      </c>
      <c r="T5" s="46"/>
      <c r="U5" s="48"/>
      <c r="V5" s="17" t="s">
        <v>15</v>
      </c>
      <c r="W5" s="59"/>
    </row>
    <row r="6" spans="1:26" s="2" customFormat="1" ht="15.75" x14ac:dyDescent="0.25">
      <c r="A6" s="46"/>
      <c r="B6" s="58"/>
      <c r="C6" s="59"/>
      <c r="D6" s="59"/>
      <c r="E6" s="52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8"/>
      <c r="V6" s="12"/>
      <c r="W6" s="59"/>
    </row>
    <row r="7" spans="1:26" s="2" customFormat="1" ht="15.75" x14ac:dyDescent="0.25">
      <c r="A7" s="46"/>
      <c r="B7" s="58"/>
      <c r="C7" s="59"/>
      <c r="D7" s="59"/>
      <c r="E7" s="52"/>
      <c r="F7" s="46" t="s">
        <v>6</v>
      </c>
      <c r="G7" s="46" t="s">
        <v>7</v>
      </c>
      <c r="H7" s="46" t="s">
        <v>6</v>
      </c>
      <c r="I7" s="46" t="s">
        <v>8</v>
      </c>
      <c r="J7" s="46" t="s">
        <v>6</v>
      </c>
      <c r="K7" s="46" t="s">
        <v>9</v>
      </c>
      <c r="L7" s="46" t="s">
        <v>7</v>
      </c>
      <c r="M7" s="46" t="s">
        <v>6</v>
      </c>
      <c r="N7" s="46" t="s">
        <v>10</v>
      </c>
      <c r="O7" s="46" t="s">
        <v>7</v>
      </c>
      <c r="P7" s="46" t="s">
        <v>6</v>
      </c>
      <c r="Q7" s="46" t="s">
        <v>10</v>
      </c>
      <c r="R7" s="46" t="s">
        <v>7</v>
      </c>
      <c r="S7" s="46" t="s">
        <v>6</v>
      </c>
      <c r="T7" s="46" t="s">
        <v>9</v>
      </c>
      <c r="U7" s="46" t="s">
        <v>7</v>
      </c>
      <c r="V7" s="12"/>
      <c r="W7" s="48"/>
    </row>
    <row r="8" spans="1:26" s="2" customFormat="1" ht="15.75" x14ac:dyDescent="0.25">
      <c r="A8" s="46"/>
      <c r="B8" s="58"/>
      <c r="C8" s="59"/>
      <c r="D8" s="59"/>
      <c r="E8" s="52"/>
      <c r="F8" s="46"/>
      <c r="G8" s="46"/>
      <c r="H8" s="46"/>
      <c r="I8" s="52"/>
      <c r="J8" s="46"/>
      <c r="K8" s="52"/>
      <c r="L8" s="52"/>
      <c r="M8" s="52"/>
      <c r="N8" s="52"/>
      <c r="O8" s="46"/>
      <c r="P8" s="46"/>
      <c r="Q8" s="52"/>
      <c r="R8" s="52"/>
      <c r="S8" s="46"/>
      <c r="T8" s="52"/>
      <c r="U8" s="52"/>
      <c r="V8" s="12"/>
      <c r="W8" s="48"/>
    </row>
    <row r="9" spans="1:26" s="2" customFormat="1" ht="37.5" customHeight="1" x14ac:dyDescent="0.25">
      <c r="A9" s="46"/>
      <c r="B9" s="58"/>
      <c r="C9" s="59"/>
      <c r="D9" s="59"/>
      <c r="E9" s="52"/>
      <c r="F9" s="46"/>
      <c r="G9" s="46"/>
      <c r="H9" s="46"/>
      <c r="I9" s="52"/>
      <c r="J9" s="46"/>
      <c r="K9" s="52"/>
      <c r="L9" s="52"/>
      <c r="M9" s="52"/>
      <c r="N9" s="52"/>
      <c r="O9" s="46"/>
      <c r="P9" s="46"/>
      <c r="Q9" s="52"/>
      <c r="R9" s="52"/>
      <c r="S9" s="46"/>
      <c r="T9" s="52"/>
      <c r="U9" s="52"/>
      <c r="V9" s="12"/>
      <c r="W9" s="48"/>
    </row>
    <row r="10" spans="1:26" s="4" customFormat="1" ht="90" customHeight="1" x14ac:dyDescent="0.2">
      <c r="A10" s="26" t="s">
        <v>35</v>
      </c>
      <c r="B10" s="23" t="s">
        <v>61</v>
      </c>
      <c r="C10" s="26">
        <v>10</v>
      </c>
      <c r="D10" s="23" t="s">
        <v>22</v>
      </c>
      <c r="E10" s="26" t="s">
        <v>73</v>
      </c>
      <c r="F10" s="13">
        <v>4300</v>
      </c>
      <c r="G10" s="14">
        <v>20007.5</v>
      </c>
      <c r="H10" s="13">
        <v>4203</v>
      </c>
      <c r="I10" s="14">
        <v>19991.400000000001</v>
      </c>
      <c r="J10" s="13">
        <f>H10</f>
        <v>4203</v>
      </c>
      <c r="K10" s="19">
        <v>201.44</v>
      </c>
      <c r="L10" s="14">
        <f>I10-O10-R10</f>
        <v>10942.32624</v>
      </c>
      <c r="M10" s="13">
        <v>2700</v>
      </c>
      <c r="N10" s="29">
        <v>44.95</v>
      </c>
      <c r="O10" s="30">
        <f>M10*N10*12/1000</f>
        <v>1456.3800000000003</v>
      </c>
      <c r="P10" s="13">
        <v>3312</v>
      </c>
      <c r="Q10" s="29">
        <v>191.04</v>
      </c>
      <c r="R10" s="14">
        <f>P10*Q10*12/1000</f>
        <v>7592.6937600000001</v>
      </c>
      <c r="S10" s="25">
        <v>0</v>
      </c>
      <c r="T10" s="25">
        <v>671.38</v>
      </c>
      <c r="U10" s="25">
        <v>0</v>
      </c>
      <c r="V10" s="26"/>
      <c r="W10" s="26">
        <v>3999</v>
      </c>
      <c r="Y10" s="18"/>
      <c r="Z10" s="18"/>
    </row>
    <row r="11" spans="1:26" s="4" customFormat="1" ht="168" customHeight="1" x14ac:dyDescent="0.2">
      <c r="A11" s="26" t="s">
        <v>36</v>
      </c>
      <c r="B11" s="23" t="s">
        <v>61</v>
      </c>
      <c r="C11" s="26">
        <v>10</v>
      </c>
      <c r="D11" s="23" t="s">
        <v>22</v>
      </c>
      <c r="E11" s="26" t="s">
        <v>74</v>
      </c>
      <c r="F11" s="13">
        <v>180</v>
      </c>
      <c r="G11" s="14">
        <v>794.3</v>
      </c>
      <c r="H11" s="13">
        <v>174</v>
      </c>
      <c r="I11" s="14">
        <v>781.5</v>
      </c>
      <c r="J11" s="13">
        <f t="shared" ref="J11:J16" si="0">H11</f>
        <v>174</v>
      </c>
      <c r="K11" s="19">
        <v>246.17</v>
      </c>
      <c r="L11" s="14">
        <f>I11-O11-R11</f>
        <v>503.30748000000006</v>
      </c>
      <c r="M11" s="13">
        <v>105</v>
      </c>
      <c r="N11" s="29">
        <v>22.47</v>
      </c>
      <c r="O11" s="30">
        <f>M11*N11*12/1000</f>
        <v>28.312199999999997</v>
      </c>
      <c r="P11" s="25">
        <v>109</v>
      </c>
      <c r="Q11" s="29">
        <v>191.04</v>
      </c>
      <c r="R11" s="30">
        <f>P11*Q11*12/1000</f>
        <v>249.88032000000001</v>
      </c>
      <c r="S11" s="25">
        <v>0</v>
      </c>
      <c r="T11" s="25">
        <f>T10</f>
        <v>671.38</v>
      </c>
      <c r="U11" s="25">
        <v>0</v>
      </c>
      <c r="V11" s="26"/>
      <c r="W11" s="26">
        <v>145</v>
      </c>
      <c r="Y11" s="18"/>
    </row>
    <row r="12" spans="1:26" s="4" customFormat="1" ht="74.25" customHeight="1" x14ac:dyDescent="0.2">
      <c r="A12" s="26" t="s">
        <v>37</v>
      </c>
      <c r="B12" s="23" t="s">
        <v>61</v>
      </c>
      <c r="C12" s="26">
        <v>10</v>
      </c>
      <c r="D12" s="23" t="s">
        <v>22</v>
      </c>
      <c r="E12" s="26" t="s">
        <v>75</v>
      </c>
      <c r="F12" s="13">
        <v>129000</v>
      </c>
      <c r="G12" s="14">
        <v>644318.4</v>
      </c>
      <c r="H12" s="13">
        <v>127213</v>
      </c>
      <c r="I12" s="14">
        <v>642974.69999999995</v>
      </c>
      <c r="J12" s="13">
        <f t="shared" si="0"/>
        <v>127213</v>
      </c>
      <c r="K12" s="19">
        <v>402.82</v>
      </c>
      <c r="L12" s="14">
        <f>I12-O12</f>
        <v>625325.95308000001</v>
      </c>
      <c r="M12" s="13">
        <v>65453</v>
      </c>
      <c r="N12" s="29">
        <v>22.47</v>
      </c>
      <c r="O12" s="30">
        <f>M12*N12*12/1000</f>
        <v>17648.746919999998</v>
      </c>
      <c r="P12" s="25" t="s">
        <v>24</v>
      </c>
      <c r="Q12" s="25" t="s">
        <v>24</v>
      </c>
      <c r="R12" s="25" t="s">
        <v>24</v>
      </c>
      <c r="S12" s="25">
        <v>0</v>
      </c>
      <c r="T12" s="25">
        <f>T11</f>
        <v>671.38</v>
      </c>
      <c r="U12" s="25">
        <v>0</v>
      </c>
      <c r="V12" s="26"/>
      <c r="W12" s="26" t="s">
        <v>143</v>
      </c>
      <c r="Y12" s="18"/>
    </row>
    <row r="13" spans="1:26" s="4" customFormat="1" ht="56.25" customHeight="1" x14ac:dyDescent="0.2">
      <c r="A13" s="26" t="s">
        <v>38</v>
      </c>
      <c r="B13" s="23" t="s">
        <v>61</v>
      </c>
      <c r="C13" s="26">
        <v>10</v>
      </c>
      <c r="D13" s="23" t="s">
        <v>22</v>
      </c>
      <c r="E13" s="26" t="s">
        <v>76</v>
      </c>
      <c r="F13" s="13">
        <v>201000</v>
      </c>
      <c r="G13" s="14">
        <v>1023627.9</v>
      </c>
      <c r="H13" s="13">
        <v>198922</v>
      </c>
      <c r="I13" s="14">
        <v>1023627.9</v>
      </c>
      <c r="J13" s="13">
        <f t="shared" si="0"/>
        <v>198922</v>
      </c>
      <c r="K13" s="19">
        <v>402.82</v>
      </c>
      <c r="L13" s="14">
        <f>I13-O13</f>
        <v>996878.80307999998</v>
      </c>
      <c r="M13" s="13">
        <v>99203</v>
      </c>
      <c r="N13" s="29">
        <v>22.47</v>
      </c>
      <c r="O13" s="30">
        <f>M13*N13*12/1000</f>
        <v>26749.096919999993</v>
      </c>
      <c r="P13" s="25" t="s">
        <v>24</v>
      </c>
      <c r="Q13" s="25" t="s">
        <v>24</v>
      </c>
      <c r="R13" s="25" t="s">
        <v>24</v>
      </c>
      <c r="S13" s="25">
        <v>0</v>
      </c>
      <c r="T13" s="25">
        <f>T12</f>
        <v>671.38</v>
      </c>
      <c r="U13" s="25">
        <v>0</v>
      </c>
      <c r="V13" s="26"/>
      <c r="W13" s="26" t="s">
        <v>144</v>
      </c>
      <c r="Y13" s="18"/>
    </row>
    <row r="14" spans="1:26" s="4" customFormat="1" ht="50.25" customHeight="1" x14ac:dyDescent="0.2">
      <c r="A14" s="26" t="s">
        <v>39</v>
      </c>
      <c r="B14" s="23" t="s">
        <v>61</v>
      </c>
      <c r="C14" s="26">
        <v>10</v>
      </c>
      <c r="D14" s="23" t="s">
        <v>22</v>
      </c>
      <c r="E14" s="26" t="s">
        <v>77</v>
      </c>
      <c r="F14" s="28" t="s">
        <v>147</v>
      </c>
      <c r="G14" s="27">
        <v>6229.3</v>
      </c>
      <c r="H14" s="28" t="s">
        <v>145</v>
      </c>
      <c r="I14" s="27">
        <v>6034.8</v>
      </c>
      <c r="J14" s="28" t="str">
        <f>H14</f>
        <v xml:space="preserve">4                        70               98 </v>
      </c>
      <c r="K14" s="26" t="s">
        <v>113</v>
      </c>
      <c r="L14" s="27">
        <f t="shared" ref="L14:L16" si="1">I14</f>
        <v>6034.8</v>
      </c>
      <c r="M14" s="26" t="s">
        <v>24</v>
      </c>
      <c r="N14" s="26" t="s">
        <v>24</v>
      </c>
      <c r="O14" s="26" t="s">
        <v>24</v>
      </c>
      <c r="P14" s="26" t="s">
        <v>24</v>
      </c>
      <c r="Q14" s="26" t="s">
        <v>24</v>
      </c>
      <c r="R14" s="26" t="s">
        <v>24</v>
      </c>
      <c r="S14" s="26" t="s">
        <v>24</v>
      </c>
      <c r="T14" s="26" t="s">
        <v>24</v>
      </c>
      <c r="U14" s="26" t="s">
        <v>24</v>
      </c>
      <c r="V14" s="25"/>
      <c r="W14" s="26" t="s">
        <v>146</v>
      </c>
    </row>
    <row r="15" spans="1:26" s="4" customFormat="1" ht="77.25" customHeight="1" x14ac:dyDescent="0.2">
      <c r="A15" s="26" t="s">
        <v>40</v>
      </c>
      <c r="B15" s="23" t="s">
        <v>61</v>
      </c>
      <c r="C15" s="26">
        <v>10</v>
      </c>
      <c r="D15" s="23" t="s">
        <v>22</v>
      </c>
      <c r="E15" s="26" t="s">
        <v>41</v>
      </c>
      <c r="F15" s="28" t="s">
        <v>125</v>
      </c>
      <c r="G15" s="27">
        <v>6487.5</v>
      </c>
      <c r="H15" s="28" t="s">
        <v>148</v>
      </c>
      <c r="I15" s="27">
        <v>6367.4</v>
      </c>
      <c r="J15" s="28" t="str">
        <f>H15</f>
        <v>22                239</v>
      </c>
      <c r="K15" s="26" t="s">
        <v>114</v>
      </c>
      <c r="L15" s="27">
        <f t="shared" si="1"/>
        <v>6367.4</v>
      </c>
      <c r="M15" s="26" t="s">
        <v>24</v>
      </c>
      <c r="N15" s="26" t="s">
        <v>24</v>
      </c>
      <c r="O15" s="26" t="s">
        <v>24</v>
      </c>
      <c r="P15" s="26" t="s">
        <v>24</v>
      </c>
      <c r="Q15" s="26" t="s">
        <v>24</v>
      </c>
      <c r="R15" s="26" t="s">
        <v>24</v>
      </c>
      <c r="S15" s="26" t="s">
        <v>24</v>
      </c>
      <c r="T15" s="26" t="s">
        <v>24</v>
      </c>
      <c r="U15" s="26" t="s">
        <v>24</v>
      </c>
      <c r="V15" s="25"/>
      <c r="W15" s="26" t="s">
        <v>126</v>
      </c>
    </row>
    <row r="16" spans="1:26" s="4" customFormat="1" ht="101.25" customHeight="1" x14ac:dyDescent="0.2">
      <c r="A16" s="26" t="s">
        <v>72</v>
      </c>
      <c r="B16" s="23" t="s">
        <v>61</v>
      </c>
      <c r="C16" s="26">
        <v>10</v>
      </c>
      <c r="D16" s="23" t="s">
        <v>22</v>
      </c>
      <c r="E16" s="26" t="s">
        <v>112</v>
      </c>
      <c r="F16" s="28">
        <v>20</v>
      </c>
      <c r="G16" s="27">
        <v>70</v>
      </c>
      <c r="H16" s="28">
        <v>18</v>
      </c>
      <c r="I16" s="27">
        <v>51.5</v>
      </c>
      <c r="J16" s="13">
        <f t="shared" si="0"/>
        <v>18</v>
      </c>
      <c r="K16" s="26" t="s">
        <v>115</v>
      </c>
      <c r="L16" s="27">
        <f t="shared" si="1"/>
        <v>51.5</v>
      </c>
      <c r="M16" s="31">
        <v>15</v>
      </c>
      <c r="N16" s="29">
        <v>44.95</v>
      </c>
      <c r="O16" s="27">
        <f>I16-R16</f>
        <v>7.9428800000000024</v>
      </c>
      <c r="P16" s="26">
        <v>19</v>
      </c>
      <c r="Q16" s="29">
        <v>191.04</v>
      </c>
      <c r="R16" s="27">
        <f>P16*Q16*12/1000</f>
        <v>43.557119999999998</v>
      </c>
      <c r="S16" s="26" t="s">
        <v>24</v>
      </c>
      <c r="T16" s="26" t="s">
        <v>24</v>
      </c>
      <c r="U16" s="26" t="s">
        <v>24</v>
      </c>
      <c r="V16" s="25"/>
      <c r="W16" s="26">
        <v>18</v>
      </c>
    </row>
    <row r="17" spans="1:23" s="4" customFormat="1" ht="101.25" customHeight="1" x14ac:dyDescent="0.2">
      <c r="A17" s="26" t="s">
        <v>98</v>
      </c>
      <c r="B17" s="23" t="s">
        <v>61</v>
      </c>
      <c r="C17" s="26">
        <v>10</v>
      </c>
      <c r="D17" s="23" t="s">
        <v>48</v>
      </c>
      <c r="E17" s="26" t="s">
        <v>111</v>
      </c>
      <c r="F17" s="28">
        <v>772</v>
      </c>
      <c r="G17" s="27">
        <v>187848</v>
      </c>
      <c r="H17" s="28">
        <v>772</v>
      </c>
      <c r="I17" s="27">
        <v>187848</v>
      </c>
      <c r="J17" s="28">
        <f>H17</f>
        <v>772</v>
      </c>
      <c r="K17" s="32" t="s">
        <v>102</v>
      </c>
      <c r="L17" s="27">
        <f>I17</f>
        <v>187848</v>
      </c>
      <c r="M17" s="26" t="s">
        <v>24</v>
      </c>
      <c r="N17" s="26" t="s">
        <v>24</v>
      </c>
      <c r="O17" s="26" t="s">
        <v>24</v>
      </c>
      <c r="P17" s="26" t="s">
        <v>24</v>
      </c>
      <c r="Q17" s="26" t="s">
        <v>24</v>
      </c>
      <c r="R17" s="26" t="s">
        <v>24</v>
      </c>
      <c r="S17" s="26" t="s">
        <v>24</v>
      </c>
      <c r="T17" s="26" t="s">
        <v>24</v>
      </c>
      <c r="U17" s="26" t="s">
        <v>24</v>
      </c>
      <c r="V17" s="26"/>
      <c r="W17" s="23" t="s">
        <v>142</v>
      </c>
    </row>
    <row r="18" spans="1:23" s="4" customFormat="1" ht="96.75" customHeight="1" x14ac:dyDescent="0.2">
      <c r="A18" s="33" t="s">
        <v>16</v>
      </c>
      <c r="B18" s="23" t="s">
        <v>61</v>
      </c>
      <c r="C18" s="26">
        <v>10</v>
      </c>
      <c r="D18" s="23" t="s">
        <v>48</v>
      </c>
      <c r="E18" s="26" t="s">
        <v>78</v>
      </c>
      <c r="F18" s="13">
        <v>54377</v>
      </c>
      <c r="G18" s="14">
        <v>112834</v>
      </c>
      <c r="H18" s="13">
        <v>56412</v>
      </c>
      <c r="I18" s="14">
        <v>112824</v>
      </c>
      <c r="J18" s="26" t="s">
        <v>24</v>
      </c>
      <c r="K18" s="26" t="s">
        <v>24</v>
      </c>
      <c r="L18" s="26" t="s">
        <v>24</v>
      </c>
      <c r="M18" s="26" t="s">
        <v>24</v>
      </c>
      <c r="N18" s="26" t="s">
        <v>24</v>
      </c>
      <c r="O18" s="26" t="s">
        <v>24</v>
      </c>
      <c r="P18" s="26" t="s">
        <v>24</v>
      </c>
      <c r="Q18" s="26" t="s">
        <v>24</v>
      </c>
      <c r="R18" s="26" t="s">
        <v>24</v>
      </c>
      <c r="S18" s="13">
        <f>H18</f>
        <v>56412</v>
      </c>
      <c r="T18" s="27">
        <v>2000</v>
      </c>
      <c r="U18" s="14">
        <f>S18*T18/1000</f>
        <v>112824</v>
      </c>
      <c r="V18" s="25"/>
      <c r="W18" s="13">
        <f>H18</f>
        <v>56412</v>
      </c>
    </row>
    <row r="19" spans="1:23" s="4" customFormat="1" ht="100.5" customHeight="1" x14ac:dyDescent="0.2">
      <c r="A19" s="33" t="s">
        <v>17</v>
      </c>
      <c r="B19" s="23" t="s">
        <v>61</v>
      </c>
      <c r="C19" s="26">
        <v>10</v>
      </c>
      <c r="D19" s="23" t="s">
        <v>48</v>
      </c>
      <c r="E19" s="26" t="s">
        <v>79</v>
      </c>
      <c r="F19" s="13">
        <v>20844</v>
      </c>
      <c r="G19" s="14">
        <v>5953.2</v>
      </c>
      <c r="H19" s="13">
        <v>19809</v>
      </c>
      <c r="I19" s="14">
        <v>5942.7</v>
      </c>
      <c r="J19" s="26" t="s">
        <v>24</v>
      </c>
      <c r="K19" s="26" t="s">
        <v>24</v>
      </c>
      <c r="L19" s="26" t="s">
        <v>24</v>
      </c>
      <c r="M19" s="26" t="s">
        <v>24</v>
      </c>
      <c r="N19" s="26" t="s">
        <v>24</v>
      </c>
      <c r="O19" s="26" t="s">
        <v>24</v>
      </c>
      <c r="P19" s="26" t="s">
        <v>24</v>
      </c>
      <c r="Q19" s="26" t="s">
        <v>24</v>
      </c>
      <c r="R19" s="26" t="s">
        <v>24</v>
      </c>
      <c r="S19" s="13">
        <f t="shared" ref="S19:S22" si="2">H19</f>
        <v>19809</v>
      </c>
      <c r="T19" s="27">
        <v>300</v>
      </c>
      <c r="U19" s="14">
        <f t="shared" ref="U19:U22" si="3">S19*T19/1000</f>
        <v>5942.7</v>
      </c>
      <c r="V19" s="25"/>
      <c r="W19" s="13">
        <f t="shared" ref="W19:W24" si="4">H19</f>
        <v>19809</v>
      </c>
    </row>
    <row r="20" spans="1:23" s="4" customFormat="1" ht="65.25" customHeight="1" x14ac:dyDescent="0.2">
      <c r="A20" s="33" t="s">
        <v>18</v>
      </c>
      <c r="B20" s="23" t="s">
        <v>61</v>
      </c>
      <c r="C20" s="26">
        <v>10</v>
      </c>
      <c r="D20" s="23" t="s">
        <v>48</v>
      </c>
      <c r="E20" s="26" t="s">
        <v>80</v>
      </c>
      <c r="F20" s="28">
        <v>7576</v>
      </c>
      <c r="G20" s="37">
        <v>34880</v>
      </c>
      <c r="H20" s="13">
        <v>6976</v>
      </c>
      <c r="I20" s="14">
        <v>34880</v>
      </c>
      <c r="J20" s="26" t="s">
        <v>24</v>
      </c>
      <c r="K20" s="26" t="s">
        <v>24</v>
      </c>
      <c r="L20" s="26" t="s">
        <v>24</v>
      </c>
      <c r="M20" s="26" t="s">
        <v>24</v>
      </c>
      <c r="N20" s="26" t="s">
        <v>24</v>
      </c>
      <c r="O20" s="26" t="s">
        <v>24</v>
      </c>
      <c r="P20" s="26" t="s">
        <v>24</v>
      </c>
      <c r="Q20" s="26" t="s">
        <v>24</v>
      </c>
      <c r="R20" s="26" t="s">
        <v>24</v>
      </c>
      <c r="S20" s="13">
        <f t="shared" si="2"/>
        <v>6976</v>
      </c>
      <c r="T20" s="14">
        <v>5000</v>
      </c>
      <c r="U20" s="14">
        <f t="shared" si="3"/>
        <v>34880</v>
      </c>
      <c r="V20" s="25"/>
      <c r="W20" s="13">
        <f t="shared" si="4"/>
        <v>6976</v>
      </c>
    </row>
    <row r="21" spans="1:23" s="4" customFormat="1" ht="91.5" customHeight="1" x14ac:dyDescent="0.2">
      <c r="A21" s="33" t="s">
        <v>19</v>
      </c>
      <c r="B21" s="23" t="s">
        <v>61</v>
      </c>
      <c r="C21" s="26">
        <v>10</v>
      </c>
      <c r="D21" s="23" t="s">
        <v>48</v>
      </c>
      <c r="E21" s="26" t="s">
        <v>81</v>
      </c>
      <c r="F21" s="28">
        <v>830</v>
      </c>
      <c r="G21" s="37">
        <v>9400</v>
      </c>
      <c r="H21" s="13">
        <v>940</v>
      </c>
      <c r="I21" s="14">
        <v>9400</v>
      </c>
      <c r="J21" s="26" t="s">
        <v>24</v>
      </c>
      <c r="K21" s="26" t="s">
        <v>24</v>
      </c>
      <c r="L21" s="26" t="s">
        <v>24</v>
      </c>
      <c r="M21" s="26" t="s">
        <v>24</v>
      </c>
      <c r="N21" s="26" t="s">
        <v>24</v>
      </c>
      <c r="O21" s="26" t="s">
        <v>24</v>
      </c>
      <c r="P21" s="26" t="s">
        <v>24</v>
      </c>
      <c r="Q21" s="26" t="s">
        <v>24</v>
      </c>
      <c r="R21" s="26" t="s">
        <v>24</v>
      </c>
      <c r="S21" s="13">
        <f t="shared" si="2"/>
        <v>940</v>
      </c>
      <c r="T21" s="14">
        <v>10000</v>
      </c>
      <c r="U21" s="14">
        <f t="shared" si="3"/>
        <v>9400</v>
      </c>
      <c r="V21" s="25"/>
      <c r="W21" s="13">
        <f t="shared" si="4"/>
        <v>940</v>
      </c>
    </row>
    <row r="22" spans="1:23" s="4" customFormat="1" ht="48.75" customHeight="1" x14ac:dyDescent="0.2">
      <c r="A22" s="26" t="s">
        <v>101</v>
      </c>
      <c r="B22" s="23" t="s">
        <v>61</v>
      </c>
      <c r="C22" s="26">
        <v>10</v>
      </c>
      <c r="D22" s="23" t="s">
        <v>48</v>
      </c>
      <c r="E22" s="26" t="s">
        <v>82</v>
      </c>
      <c r="F22" s="28">
        <v>280</v>
      </c>
      <c r="G22" s="37">
        <v>700</v>
      </c>
      <c r="H22" s="13">
        <v>121</v>
      </c>
      <c r="I22" s="14">
        <v>605</v>
      </c>
      <c r="J22" s="26" t="s">
        <v>24</v>
      </c>
      <c r="K22" s="26" t="s">
        <v>24</v>
      </c>
      <c r="L22" s="26" t="s">
        <v>24</v>
      </c>
      <c r="M22" s="26" t="s">
        <v>24</v>
      </c>
      <c r="N22" s="26" t="s">
        <v>24</v>
      </c>
      <c r="O22" s="26" t="s">
        <v>24</v>
      </c>
      <c r="P22" s="26" t="s">
        <v>24</v>
      </c>
      <c r="Q22" s="26" t="s">
        <v>24</v>
      </c>
      <c r="R22" s="26" t="s">
        <v>24</v>
      </c>
      <c r="S22" s="13">
        <f t="shared" si="2"/>
        <v>121</v>
      </c>
      <c r="T22" s="14">
        <v>5000</v>
      </c>
      <c r="U22" s="14">
        <f t="shared" si="3"/>
        <v>605</v>
      </c>
      <c r="V22" s="25"/>
      <c r="W22" s="13">
        <f t="shared" si="4"/>
        <v>121</v>
      </c>
    </row>
    <row r="23" spans="1:23" s="4" customFormat="1" ht="102.75" customHeight="1" x14ac:dyDescent="0.2">
      <c r="A23" s="26" t="s">
        <v>20</v>
      </c>
      <c r="B23" s="23" t="s">
        <v>61</v>
      </c>
      <c r="C23" s="26">
        <v>10</v>
      </c>
      <c r="D23" s="23" t="s">
        <v>48</v>
      </c>
      <c r="E23" s="26" t="s">
        <v>83</v>
      </c>
      <c r="F23" s="23" t="s">
        <v>21</v>
      </c>
      <c r="G23" s="27">
        <v>540</v>
      </c>
      <c r="H23" s="26">
        <v>3</v>
      </c>
      <c r="I23" s="32">
        <v>540</v>
      </c>
      <c r="J23" s="13">
        <v>3</v>
      </c>
      <c r="K23" s="14">
        <v>15000</v>
      </c>
      <c r="L23" s="14">
        <v>540</v>
      </c>
      <c r="M23" s="26" t="s">
        <v>24</v>
      </c>
      <c r="N23" s="26" t="s">
        <v>24</v>
      </c>
      <c r="O23" s="26" t="s">
        <v>24</v>
      </c>
      <c r="P23" s="26" t="s">
        <v>24</v>
      </c>
      <c r="Q23" s="26" t="s">
        <v>24</v>
      </c>
      <c r="R23" s="26" t="s">
        <v>24</v>
      </c>
      <c r="S23" s="26" t="s">
        <v>24</v>
      </c>
      <c r="T23" s="26" t="s">
        <v>24</v>
      </c>
      <c r="U23" s="26" t="s">
        <v>24</v>
      </c>
      <c r="V23" s="25"/>
      <c r="W23" s="13">
        <f t="shared" si="4"/>
        <v>3</v>
      </c>
    </row>
    <row r="24" spans="1:23" s="4" customFormat="1" ht="119.25" customHeight="1" x14ac:dyDescent="0.2">
      <c r="A24" s="26" t="s">
        <v>84</v>
      </c>
      <c r="B24" s="23" t="s">
        <v>61</v>
      </c>
      <c r="C24" s="26">
        <v>10</v>
      </c>
      <c r="D24" s="23" t="s">
        <v>48</v>
      </c>
      <c r="E24" s="26" t="s">
        <v>116</v>
      </c>
      <c r="F24" s="23" t="s">
        <v>85</v>
      </c>
      <c r="G24" s="27">
        <v>60</v>
      </c>
      <c r="H24" s="26">
        <v>3</v>
      </c>
      <c r="I24" s="32">
        <v>32</v>
      </c>
      <c r="J24" s="26">
        <v>3</v>
      </c>
      <c r="K24" s="19">
        <v>1000</v>
      </c>
      <c r="L24" s="19">
        <v>32</v>
      </c>
      <c r="M24" s="26" t="s">
        <v>24</v>
      </c>
      <c r="N24" s="26" t="s">
        <v>24</v>
      </c>
      <c r="O24" s="26" t="s">
        <v>24</v>
      </c>
      <c r="P24" s="26" t="s">
        <v>24</v>
      </c>
      <c r="Q24" s="26" t="s">
        <v>24</v>
      </c>
      <c r="R24" s="26" t="s">
        <v>24</v>
      </c>
      <c r="S24" s="26" t="s">
        <v>24</v>
      </c>
      <c r="T24" s="26" t="s">
        <v>24</v>
      </c>
      <c r="U24" s="26" t="s">
        <v>24</v>
      </c>
      <c r="V24" s="25"/>
      <c r="W24" s="13">
        <f t="shared" si="4"/>
        <v>3</v>
      </c>
    </row>
    <row r="25" spans="1:23" s="4" customFormat="1" ht="46.5" customHeight="1" x14ac:dyDescent="0.2">
      <c r="A25" s="26" t="s">
        <v>23</v>
      </c>
      <c r="B25" s="23" t="s">
        <v>61</v>
      </c>
      <c r="C25" s="25">
        <v>10</v>
      </c>
      <c r="D25" s="23" t="s">
        <v>22</v>
      </c>
      <c r="E25" s="25" t="s">
        <v>63</v>
      </c>
      <c r="F25" s="28">
        <v>23908</v>
      </c>
      <c r="G25" s="27">
        <v>161203.87</v>
      </c>
      <c r="H25" s="28">
        <v>23045</v>
      </c>
      <c r="I25" s="27">
        <v>156326.5</v>
      </c>
      <c r="J25" s="28">
        <f>H25</f>
        <v>23045</v>
      </c>
      <c r="K25" s="27">
        <v>561.89</v>
      </c>
      <c r="L25" s="27">
        <f>I25</f>
        <v>156326.5</v>
      </c>
      <c r="M25" s="26" t="s">
        <v>24</v>
      </c>
      <c r="N25" s="26" t="s">
        <v>24</v>
      </c>
      <c r="O25" s="26" t="s">
        <v>24</v>
      </c>
      <c r="P25" s="26" t="s">
        <v>24</v>
      </c>
      <c r="Q25" s="26" t="s">
        <v>24</v>
      </c>
      <c r="R25" s="26" t="s">
        <v>24</v>
      </c>
      <c r="S25" s="26" t="s">
        <v>24</v>
      </c>
      <c r="T25" s="26" t="s">
        <v>24</v>
      </c>
      <c r="U25" s="26" t="s">
        <v>24</v>
      </c>
      <c r="V25" s="26"/>
      <c r="W25" s="26"/>
    </row>
    <row r="26" spans="1:23" s="4" customFormat="1" ht="106.5" customHeight="1" x14ac:dyDescent="0.2">
      <c r="A26" s="26" t="s">
        <v>25</v>
      </c>
      <c r="B26" s="23" t="s">
        <v>61</v>
      </c>
      <c r="C26" s="26">
        <v>10</v>
      </c>
      <c r="D26" s="23" t="s">
        <v>22</v>
      </c>
      <c r="E26" s="26" t="s">
        <v>64</v>
      </c>
      <c r="F26" s="28">
        <v>10996</v>
      </c>
      <c r="G26" s="27">
        <v>166131.76</v>
      </c>
      <c r="H26" s="28">
        <v>10996</v>
      </c>
      <c r="I26" s="27">
        <v>166131.22</v>
      </c>
      <c r="J26" s="26" t="s">
        <v>24</v>
      </c>
      <c r="K26" s="26" t="s">
        <v>24</v>
      </c>
      <c r="L26" s="26" t="s">
        <v>24</v>
      </c>
      <c r="M26" s="26" t="s">
        <v>24</v>
      </c>
      <c r="N26" s="26" t="s">
        <v>24</v>
      </c>
      <c r="O26" s="26" t="s">
        <v>24</v>
      </c>
      <c r="P26" s="26" t="s">
        <v>24</v>
      </c>
      <c r="Q26" s="26" t="s">
        <v>24</v>
      </c>
      <c r="R26" s="26" t="s">
        <v>24</v>
      </c>
      <c r="S26" s="28">
        <f>H26</f>
        <v>10996</v>
      </c>
      <c r="T26" s="19">
        <v>15109.46</v>
      </c>
      <c r="U26" s="27">
        <f>I26</f>
        <v>166131.22</v>
      </c>
      <c r="V26" s="26"/>
      <c r="W26" s="26" t="s">
        <v>104</v>
      </c>
    </row>
    <row r="27" spans="1:23" s="4" customFormat="1" ht="135.75" customHeight="1" x14ac:dyDescent="0.2">
      <c r="A27" s="21" t="s">
        <v>26</v>
      </c>
      <c r="B27" s="23" t="s">
        <v>61</v>
      </c>
      <c r="C27" s="26">
        <v>10</v>
      </c>
      <c r="D27" s="23" t="s">
        <v>22</v>
      </c>
      <c r="E27" s="26" t="s">
        <v>65</v>
      </c>
      <c r="F27" s="28">
        <f>F29+F31</f>
        <v>9</v>
      </c>
      <c r="G27" s="27">
        <f>G29+G31</f>
        <v>146.08099999999999</v>
      </c>
      <c r="H27" s="28">
        <f>H29+H31</f>
        <v>7</v>
      </c>
      <c r="I27" s="27">
        <f>I29+I31</f>
        <v>119.88</v>
      </c>
      <c r="J27" s="27">
        <f>J31</f>
        <v>7</v>
      </c>
      <c r="K27" s="19">
        <f>K31</f>
        <v>1427.15</v>
      </c>
      <c r="L27" s="27">
        <f>L29+L31</f>
        <v>119.88</v>
      </c>
      <c r="M27" s="26" t="s">
        <v>24</v>
      </c>
      <c r="N27" s="26" t="s">
        <v>24</v>
      </c>
      <c r="O27" s="26" t="s">
        <v>24</v>
      </c>
      <c r="P27" s="26" t="s">
        <v>24</v>
      </c>
      <c r="Q27" s="26" t="s">
        <v>24</v>
      </c>
      <c r="R27" s="26" t="s">
        <v>24</v>
      </c>
      <c r="S27" s="26">
        <f>S29</f>
        <v>0</v>
      </c>
      <c r="T27" s="27">
        <f>T29</f>
        <v>10000</v>
      </c>
      <c r="U27" s="27">
        <f>U29</f>
        <v>0</v>
      </c>
      <c r="V27" s="25"/>
      <c r="W27" s="41" t="s">
        <v>105</v>
      </c>
    </row>
    <row r="28" spans="1:23" s="4" customFormat="1" ht="15.75" x14ac:dyDescent="0.2">
      <c r="A28" s="26" t="s">
        <v>1</v>
      </c>
      <c r="B28" s="23"/>
      <c r="C28" s="26"/>
      <c r="D28" s="23"/>
      <c r="E28" s="26"/>
      <c r="F28" s="28"/>
      <c r="G28" s="19"/>
      <c r="H28" s="28"/>
      <c r="I28" s="27"/>
      <c r="J28" s="26"/>
      <c r="K28" s="26"/>
      <c r="L28" s="27"/>
      <c r="M28" s="26"/>
      <c r="N28" s="26"/>
      <c r="O28" s="26"/>
      <c r="P28" s="26"/>
      <c r="Q28" s="26"/>
      <c r="R28" s="26"/>
      <c r="S28" s="26"/>
      <c r="T28" s="26"/>
      <c r="U28" s="26"/>
      <c r="V28" s="25"/>
      <c r="W28" s="41"/>
    </row>
    <row r="29" spans="1:23" s="4" customFormat="1" ht="28.5" customHeight="1" x14ac:dyDescent="0.2">
      <c r="A29" s="41" t="s">
        <v>27</v>
      </c>
      <c r="B29" s="49"/>
      <c r="C29" s="41"/>
      <c r="D29" s="46"/>
      <c r="E29" s="41"/>
      <c r="F29" s="43">
        <v>1</v>
      </c>
      <c r="G29" s="42">
        <v>10</v>
      </c>
      <c r="H29" s="43">
        <v>0</v>
      </c>
      <c r="I29" s="42">
        <v>0</v>
      </c>
      <c r="J29" s="41" t="s">
        <v>24</v>
      </c>
      <c r="K29" s="41" t="s">
        <v>24</v>
      </c>
      <c r="L29" s="42">
        <v>0</v>
      </c>
      <c r="M29" s="41" t="s">
        <v>24</v>
      </c>
      <c r="N29" s="41" t="s">
        <v>24</v>
      </c>
      <c r="O29" s="41" t="s">
        <v>24</v>
      </c>
      <c r="P29" s="41" t="s">
        <v>24</v>
      </c>
      <c r="Q29" s="41" t="s">
        <v>24</v>
      </c>
      <c r="R29" s="41" t="s">
        <v>24</v>
      </c>
      <c r="S29" s="41">
        <v>0</v>
      </c>
      <c r="T29" s="42">
        <v>10000</v>
      </c>
      <c r="U29" s="42">
        <f>I29</f>
        <v>0</v>
      </c>
      <c r="V29" s="25"/>
      <c r="W29" s="41"/>
    </row>
    <row r="30" spans="1:23" s="4" customFormat="1" ht="12.75" customHeight="1" x14ac:dyDescent="0.2">
      <c r="A30" s="41"/>
      <c r="B30" s="50"/>
      <c r="C30" s="41"/>
      <c r="D30" s="46"/>
      <c r="E30" s="41"/>
      <c r="F30" s="43"/>
      <c r="G30" s="42"/>
      <c r="H30" s="43"/>
      <c r="I30" s="42"/>
      <c r="J30" s="41"/>
      <c r="K30" s="41"/>
      <c r="L30" s="42"/>
      <c r="M30" s="41"/>
      <c r="N30" s="41"/>
      <c r="O30" s="41"/>
      <c r="P30" s="41"/>
      <c r="Q30" s="41"/>
      <c r="R30" s="41"/>
      <c r="S30" s="41"/>
      <c r="T30" s="42"/>
      <c r="U30" s="42"/>
      <c r="V30" s="25"/>
      <c r="W30" s="41"/>
    </row>
    <row r="31" spans="1:23" s="4" customFormat="1" ht="37.5" customHeight="1" x14ac:dyDescent="0.2">
      <c r="A31" s="26" t="s">
        <v>28</v>
      </c>
      <c r="B31" s="23"/>
      <c r="C31" s="26"/>
      <c r="D31" s="23"/>
      <c r="E31" s="26"/>
      <c r="F31" s="28">
        <v>8</v>
      </c>
      <c r="G31" s="27">
        <v>136.08099999999999</v>
      </c>
      <c r="H31" s="28">
        <v>7</v>
      </c>
      <c r="I31" s="27">
        <v>119.88</v>
      </c>
      <c r="J31" s="28">
        <f>H31</f>
        <v>7</v>
      </c>
      <c r="K31" s="19">
        <v>1427.15</v>
      </c>
      <c r="L31" s="27">
        <f>I31</f>
        <v>119.88</v>
      </c>
      <c r="M31" s="26" t="s">
        <v>24</v>
      </c>
      <c r="N31" s="26" t="s">
        <v>24</v>
      </c>
      <c r="O31" s="26" t="s">
        <v>24</v>
      </c>
      <c r="P31" s="26" t="s">
        <v>24</v>
      </c>
      <c r="Q31" s="26" t="s">
        <v>24</v>
      </c>
      <c r="R31" s="26" t="s">
        <v>24</v>
      </c>
      <c r="S31" s="26" t="s">
        <v>24</v>
      </c>
      <c r="T31" s="26" t="s">
        <v>24</v>
      </c>
      <c r="U31" s="26" t="s">
        <v>24</v>
      </c>
      <c r="V31" s="25"/>
      <c r="W31" s="41"/>
    </row>
    <row r="32" spans="1:23" s="3" customFormat="1" ht="41.25" customHeight="1" x14ac:dyDescent="0.2">
      <c r="A32" s="41" t="s">
        <v>29</v>
      </c>
      <c r="B32" s="49" t="s">
        <v>61</v>
      </c>
      <c r="C32" s="41">
        <v>10</v>
      </c>
      <c r="D32" s="46" t="s">
        <v>48</v>
      </c>
      <c r="E32" s="41" t="s">
        <v>66</v>
      </c>
      <c r="F32" s="43">
        <f>F36+F38</f>
        <v>79</v>
      </c>
      <c r="G32" s="42">
        <f>G36+G38</f>
        <v>12917.990000000002</v>
      </c>
      <c r="H32" s="43">
        <f>H36+H38</f>
        <v>79</v>
      </c>
      <c r="I32" s="42">
        <f>I36+I38</f>
        <v>12739.57</v>
      </c>
      <c r="J32" s="43">
        <f>J38</f>
        <v>66</v>
      </c>
      <c r="K32" s="42">
        <f t="shared" ref="K32" si="5">K38</f>
        <v>15381.49</v>
      </c>
      <c r="L32" s="42">
        <f>L38</f>
        <v>12273</v>
      </c>
      <c r="M32" s="41" t="s">
        <v>24</v>
      </c>
      <c r="N32" s="41" t="s">
        <v>24</v>
      </c>
      <c r="O32" s="41" t="s">
        <v>24</v>
      </c>
      <c r="P32" s="41" t="s">
        <v>24</v>
      </c>
      <c r="Q32" s="41" t="s">
        <v>24</v>
      </c>
      <c r="R32" s="41" t="s">
        <v>24</v>
      </c>
      <c r="S32" s="43">
        <f>S36</f>
        <v>13</v>
      </c>
      <c r="T32" s="42">
        <v>35890.14</v>
      </c>
      <c r="U32" s="42">
        <f t="shared" ref="U32" si="6">U36</f>
        <v>466.57</v>
      </c>
      <c r="V32" s="41"/>
      <c r="W32" s="41" t="s">
        <v>137</v>
      </c>
    </row>
    <row r="33" spans="1:24" s="3" customFormat="1" ht="41.25" customHeight="1" x14ac:dyDescent="0.2">
      <c r="A33" s="41"/>
      <c r="B33" s="51"/>
      <c r="C33" s="41"/>
      <c r="D33" s="46"/>
      <c r="E33" s="41"/>
      <c r="F33" s="43"/>
      <c r="G33" s="42"/>
      <c r="H33" s="43"/>
      <c r="I33" s="42"/>
      <c r="J33" s="41"/>
      <c r="K33" s="42"/>
      <c r="L33" s="42"/>
      <c r="M33" s="41"/>
      <c r="N33" s="41"/>
      <c r="O33" s="41"/>
      <c r="P33" s="41"/>
      <c r="Q33" s="41"/>
      <c r="R33" s="41"/>
      <c r="S33" s="41"/>
      <c r="T33" s="42"/>
      <c r="U33" s="42"/>
      <c r="V33" s="41"/>
      <c r="W33" s="48"/>
    </row>
    <row r="34" spans="1:24" s="3" customFormat="1" ht="111" customHeight="1" x14ac:dyDescent="0.2">
      <c r="A34" s="41"/>
      <c r="B34" s="50"/>
      <c r="C34" s="41"/>
      <c r="D34" s="46"/>
      <c r="E34" s="41"/>
      <c r="F34" s="43"/>
      <c r="G34" s="42"/>
      <c r="H34" s="43"/>
      <c r="I34" s="42"/>
      <c r="J34" s="41"/>
      <c r="K34" s="42"/>
      <c r="L34" s="42"/>
      <c r="M34" s="41"/>
      <c r="N34" s="41"/>
      <c r="O34" s="41"/>
      <c r="P34" s="41"/>
      <c r="Q34" s="41"/>
      <c r="R34" s="41"/>
      <c r="S34" s="41"/>
      <c r="T34" s="42"/>
      <c r="U34" s="42"/>
      <c r="V34" s="41"/>
      <c r="W34" s="48"/>
    </row>
    <row r="35" spans="1:24" s="3" customFormat="1" ht="15.75" x14ac:dyDescent="0.2">
      <c r="A35" s="26" t="s">
        <v>1</v>
      </c>
      <c r="B35" s="23"/>
      <c r="C35" s="26"/>
      <c r="D35" s="23"/>
      <c r="E35" s="26"/>
      <c r="F35" s="28"/>
      <c r="G35" s="19"/>
      <c r="H35" s="28"/>
      <c r="I35" s="19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7"/>
      <c r="W35" s="48"/>
    </row>
    <row r="36" spans="1:24" s="4" customFormat="1" ht="46.5" customHeight="1" x14ac:dyDescent="0.2">
      <c r="A36" s="41" t="s">
        <v>30</v>
      </c>
      <c r="B36" s="49"/>
      <c r="C36" s="41"/>
      <c r="D36" s="46"/>
      <c r="E36" s="41"/>
      <c r="F36" s="43">
        <v>11</v>
      </c>
      <c r="G36" s="42">
        <v>394.79</v>
      </c>
      <c r="H36" s="43">
        <v>13</v>
      </c>
      <c r="I36" s="42">
        <v>466.57</v>
      </c>
      <c r="J36" s="41" t="s">
        <v>24</v>
      </c>
      <c r="K36" s="41" t="s">
        <v>24</v>
      </c>
      <c r="L36" s="41" t="s">
        <v>24</v>
      </c>
      <c r="M36" s="41" t="s">
        <v>24</v>
      </c>
      <c r="N36" s="41" t="s">
        <v>24</v>
      </c>
      <c r="O36" s="41" t="s">
        <v>24</v>
      </c>
      <c r="P36" s="41" t="s">
        <v>24</v>
      </c>
      <c r="Q36" s="41" t="s">
        <v>24</v>
      </c>
      <c r="R36" s="41" t="s">
        <v>24</v>
      </c>
      <c r="S36" s="43">
        <f>H36</f>
        <v>13</v>
      </c>
      <c r="T36" s="42">
        <v>35891.14</v>
      </c>
      <c r="U36" s="42">
        <f>I36</f>
        <v>466.57</v>
      </c>
      <c r="V36" s="47"/>
      <c r="W36" s="48"/>
    </row>
    <row r="37" spans="1:24" s="4" customFormat="1" ht="30" customHeight="1" x14ac:dyDescent="0.2">
      <c r="A37" s="41"/>
      <c r="B37" s="50"/>
      <c r="C37" s="41"/>
      <c r="D37" s="46"/>
      <c r="E37" s="41"/>
      <c r="F37" s="43"/>
      <c r="G37" s="42"/>
      <c r="H37" s="43"/>
      <c r="I37" s="42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/>
      <c r="U37" s="42"/>
      <c r="V37" s="47"/>
      <c r="W37" s="48"/>
    </row>
    <row r="38" spans="1:24" s="4" customFormat="1" ht="46.5" customHeight="1" x14ac:dyDescent="0.2">
      <c r="A38" s="41" t="s">
        <v>31</v>
      </c>
      <c r="B38" s="44"/>
      <c r="C38" s="41"/>
      <c r="D38" s="46"/>
      <c r="E38" s="41"/>
      <c r="F38" s="43">
        <v>68</v>
      </c>
      <c r="G38" s="42">
        <v>12523.2</v>
      </c>
      <c r="H38" s="43">
        <v>66</v>
      </c>
      <c r="I38" s="42">
        <v>12273</v>
      </c>
      <c r="J38" s="43">
        <f>H38</f>
        <v>66</v>
      </c>
      <c r="K38" s="42">
        <v>15381.49</v>
      </c>
      <c r="L38" s="42">
        <f>I38</f>
        <v>12273</v>
      </c>
      <c r="M38" s="41" t="s">
        <v>24</v>
      </c>
      <c r="N38" s="41" t="s">
        <v>24</v>
      </c>
      <c r="O38" s="41" t="s">
        <v>24</v>
      </c>
      <c r="P38" s="41" t="s">
        <v>24</v>
      </c>
      <c r="Q38" s="41" t="s">
        <v>24</v>
      </c>
      <c r="R38" s="41" t="s">
        <v>24</v>
      </c>
      <c r="S38" s="41" t="s">
        <v>24</v>
      </c>
      <c r="T38" s="41" t="s">
        <v>24</v>
      </c>
      <c r="U38" s="41" t="s">
        <v>24</v>
      </c>
      <c r="V38" s="47"/>
      <c r="W38" s="48"/>
    </row>
    <row r="39" spans="1:24" s="4" customFormat="1" ht="12.75" x14ac:dyDescent="0.2">
      <c r="A39" s="41"/>
      <c r="B39" s="45"/>
      <c r="C39" s="41"/>
      <c r="D39" s="46"/>
      <c r="E39" s="41"/>
      <c r="F39" s="43"/>
      <c r="G39" s="42"/>
      <c r="H39" s="43"/>
      <c r="I39" s="42"/>
      <c r="J39" s="41"/>
      <c r="K39" s="42"/>
      <c r="L39" s="42"/>
      <c r="M39" s="41"/>
      <c r="N39" s="41"/>
      <c r="O39" s="41"/>
      <c r="P39" s="41"/>
      <c r="Q39" s="41"/>
      <c r="R39" s="41"/>
      <c r="S39" s="41"/>
      <c r="T39" s="41"/>
      <c r="U39" s="41"/>
      <c r="V39" s="47"/>
      <c r="W39" s="48"/>
    </row>
    <row r="40" spans="1:24" s="4" customFormat="1" ht="167.25" customHeight="1" x14ac:dyDescent="0.2">
      <c r="A40" s="26" t="s">
        <v>96</v>
      </c>
      <c r="B40" s="23" t="s">
        <v>61</v>
      </c>
      <c r="C40" s="26">
        <v>10</v>
      </c>
      <c r="D40" s="23" t="s">
        <v>48</v>
      </c>
      <c r="E40" s="26" t="s">
        <v>92</v>
      </c>
      <c r="F40" s="23" t="s">
        <v>136</v>
      </c>
      <c r="G40" s="27">
        <f>G42+G43</f>
        <v>1718108.3</v>
      </c>
      <c r="H40" s="28" t="s">
        <v>129</v>
      </c>
      <c r="I40" s="27">
        <f>I42+I43</f>
        <v>1718105.1</v>
      </c>
      <c r="J40" s="28" t="str">
        <f>J42</f>
        <v>43/18465</v>
      </c>
      <c r="K40" s="28" t="str">
        <f t="shared" ref="K40:L40" si="7">K42</f>
        <v>16998,84/8499,42</v>
      </c>
      <c r="L40" s="27">
        <f t="shared" si="7"/>
        <v>1576888.3</v>
      </c>
      <c r="M40" s="26" t="str">
        <f>M42</f>
        <v>Х</v>
      </c>
      <c r="N40" s="26" t="str">
        <f t="shared" ref="N40:R40" si="8">N42</f>
        <v>Х</v>
      </c>
      <c r="O40" s="26" t="str">
        <f t="shared" si="8"/>
        <v>Х</v>
      </c>
      <c r="P40" s="26" t="str">
        <f t="shared" si="8"/>
        <v>Х</v>
      </c>
      <c r="Q40" s="26" t="str">
        <f t="shared" si="8"/>
        <v>Х</v>
      </c>
      <c r="R40" s="26" t="str">
        <f t="shared" si="8"/>
        <v>Х</v>
      </c>
      <c r="S40" s="28">
        <f>S43</f>
        <v>6231</v>
      </c>
      <c r="T40" s="27">
        <f t="shared" ref="T40:U40" si="9">T43</f>
        <v>22663.59</v>
      </c>
      <c r="U40" s="27">
        <f t="shared" si="9"/>
        <v>141216.79999999999</v>
      </c>
      <c r="V40" s="25"/>
      <c r="W40" s="38" t="s">
        <v>107</v>
      </c>
      <c r="X40" s="18"/>
    </row>
    <row r="41" spans="1:24" s="4" customFormat="1" ht="20.25" customHeight="1" x14ac:dyDescent="0.2">
      <c r="A41" s="26" t="s">
        <v>1</v>
      </c>
      <c r="B41" s="23"/>
      <c r="C41" s="26"/>
      <c r="D41" s="23"/>
      <c r="E41" s="26"/>
      <c r="F41" s="28"/>
      <c r="G41" s="27"/>
      <c r="H41" s="28"/>
      <c r="I41" s="27"/>
      <c r="J41" s="26"/>
      <c r="K41" s="27"/>
      <c r="L41" s="27"/>
      <c r="M41" s="26"/>
      <c r="N41" s="26"/>
      <c r="O41" s="26"/>
      <c r="P41" s="26"/>
      <c r="Q41" s="26"/>
      <c r="R41" s="26"/>
      <c r="S41" s="26"/>
      <c r="T41" s="26"/>
      <c r="U41" s="26"/>
      <c r="V41" s="25"/>
      <c r="W41" s="39"/>
    </row>
    <row r="42" spans="1:24" s="4" customFormat="1" ht="105" customHeight="1" x14ac:dyDescent="0.2">
      <c r="A42" s="26" t="s">
        <v>32</v>
      </c>
      <c r="B42" s="23"/>
      <c r="C42" s="26"/>
      <c r="D42" s="23"/>
      <c r="E42" s="26"/>
      <c r="F42" s="23" t="s">
        <v>135</v>
      </c>
      <c r="G42" s="27">
        <v>1576891.5</v>
      </c>
      <c r="H42" s="20" t="s">
        <v>135</v>
      </c>
      <c r="I42" s="27">
        <v>1576888.3</v>
      </c>
      <c r="J42" s="28" t="str">
        <f>H42</f>
        <v>43/18465</v>
      </c>
      <c r="K42" s="26" t="s">
        <v>106</v>
      </c>
      <c r="L42" s="27">
        <f>I42</f>
        <v>1576888.3</v>
      </c>
      <c r="M42" s="26" t="s">
        <v>24</v>
      </c>
      <c r="N42" s="26" t="s">
        <v>24</v>
      </c>
      <c r="O42" s="26" t="s">
        <v>24</v>
      </c>
      <c r="P42" s="26" t="s">
        <v>24</v>
      </c>
      <c r="Q42" s="26" t="s">
        <v>24</v>
      </c>
      <c r="R42" s="26" t="s">
        <v>24</v>
      </c>
      <c r="S42" s="26" t="s">
        <v>24</v>
      </c>
      <c r="T42" s="26" t="s">
        <v>24</v>
      </c>
      <c r="U42" s="26" t="s">
        <v>24</v>
      </c>
      <c r="V42" s="26"/>
      <c r="W42" s="39"/>
      <c r="X42" s="18"/>
    </row>
    <row r="43" spans="1:24" s="4" customFormat="1" ht="96.75" customHeight="1" x14ac:dyDescent="0.2">
      <c r="A43" s="26" t="s">
        <v>33</v>
      </c>
      <c r="B43" s="23"/>
      <c r="C43" s="26"/>
      <c r="D43" s="23"/>
      <c r="E43" s="26"/>
      <c r="F43" s="23" t="s">
        <v>134</v>
      </c>
      <c r="G43" s="27">
        <v>141216.79999999999</v>
      </c>
      <c r="H43" s="28">
        <v>6231</v>
      </c>
      <c r="I43" s="27">
        <v>141216.79999999999</v>
      </c>
      <c r="J43" s="26" t="s">
        <v>24</v>
      </c>
      <c r="K43" s="26" t="s">
        <v>24</v>
      </c>
      <c r="L43" s="26" t="s">
        <v>24</v>
      </c>
      <c r="M43" s="26" t="s">
        <v>24</v>
      </c>
      <c r="N43" s="26" t="s">
        <v>24</v>
      </c>
      <c r="O43" s="26" t="s">
        <v>24</v>
      </c>
      <c r="P43" s="26" t="s">
        <v>24</v>
      </c>
      <c r="Q43" s="26" t="s">
        <v>24</v>
      </c>
      <c r="R43" s="26" t="s">
        <v>24</v>
      </c>
      <c r="S43" s="28">
        <f t="shared" ref="S43:S44" si="10">H43</f>
        <v>6231</v>
      </c>
      <c r="T43" s="27">
        <v>22663.59</v>
      </c>
      <c r="U43" s="27">
        <f>I43</f>
        <v>141216.79999999999</v>
      </c>
      <c r="V43" s="26"/>
      <c r="W43" s="40"/>
    </row>
    <row r="44" spans="1:24" s="4" customFormat="1" ht="102.75" customHeight="1" x14ac:dyDescent="0.2">
      <c r="A44" s="26" t="s">
        <v>34</v>
      </c>
      <c r="B44" s="23" t="s">
        <v>61</v>
      </c>
      <c r="C44" s="26">
        <v>10</v>
      </c>
      <c r="D44" s="23" t="s">
        <v>48</v>
      </c>
      <c r="E44" s="26" t="s">
        <v>67</v>
      </c>
      <c r="F44" s="20" t="s">
        <v>138</v>
      </c>
      <c r="G44" s="27">
        <v>23656.6</v>
      </c>
      <c r="H44" s="23" t="s">
        <v>138</v>
      </c>
      <c r="I44" s="27">
        <v>23648.19</v>
      </c>
      <c r="J44" s="26" t="s">
        <v>24</v>
      </c>
      <c r="K44" s="26" t="s">
        <v>24</v>
      </c>
      <c r="L44" s="26" t="s">
        <v>24</v>
      </c>
      <c r="M44" s="26" t="s">
        <v>24</v>
      </c>
      <c r="N44" s="26" t="s">
        <v>24</v>
      </c>
      <c r="O44" s="26" t="s">
        <v>24</v>
      </c>
      <c r="P44" s="26" t="s">
        <v>24</v>
      </c>
      <c r="Q44" s="26" t="s">
        <v>24</v>
      </c>
      <c r="R44" s="26" t="s">
        <v>24</v>
      </c>
      <c r="S44" s="23" t="str">
        <f t="shared" si="10"/>
        <v>22/875</v>
      </c>
      <c r="T44" s="26" t="s">
        <v>123</v>
      </c>
      <c r="U44" s="27">
        <f>I44</f>
        <v>23648.19</v>
      </c>
      <c r="V44" s="25"/>
      <c r="W44" s="26" t="s">
        <v>108</v>
      </c>
    </row>
    <row r="45" spans="1:24" s="3" customFormat="1" ht="130.5" customHeight="1" x14ac:dyDescent="0.2">
      <c r="A45" s="26" t="s">
        <v>95</v>
      </c>
      <c r="B45" s="23" t="s">
        <v>61</v>
      </c>
      <c r="C45" s="26">
        <v>10</v>
      </c>
      <c r="D45" s="23" t="s">
        <v>22</v>
      </c>
      <c r="E45" s="26" t="s">
        <v>68</v>
      </c>
      <c r="F45" s="13">
        <v>1745</v>
      </c>
      <c r="G45" s="14">
        <v>21896</v>
      </c>
      <c r="H45" s="13">
        <v>1446</v>
      </c>
      <c r="I45" s="14">
        <v>20347.419999999998</v>
      </c>
      <c r="J45" s="13">
        <f>H45</f>
        <v>1446</v>
      </c>
      <c r="K45" s="19" t="s">
        <v>109</v>
      </c>
      <c r="L45" s="14">
        <f>I45</f>
        <v>20347.419999999998</v>
      </c>
      <c r="M45" s="26" t="s">
        <v>24</v>
      </c>
      <c r="N45" s="26" t="s">
        <v>24</v>
      </c>
      <c r="O45" s="26" t="s">
        <v>24</v>
      </c>
      <c r="P45" s="26" t="s">
        <v>24</v>
      </c>
      <c r="Q45" s="26" t="s">
        <v>24</v>
      </c>
      <c r="R45" s="26" t="s">
        <v>24</v>
      </c>
      <c r="S45" s="26" t="s">
        <v>24</v>
      </c>
      <c r="T45" s="26" t="s">
        <v>24</v>
      </c>
      <c r="U45" s="26" t="s">
        <v>24</v>
      </c>
      <c r="V45" s="25"/>
      <c r="W45" s="26" t="s">
        <v>110</v>
      </c>
    </row>
    <row r="46" spans="1:24" s="3" customFormat="1" ht="95.25" customHeight="1" x14ac:dyDescent="0.2">
      <c r="A46" s="26" t="s">
        <v>60</v>
      </c>
      <c r="B46" s="23" t="s">
        <v>61</v>
      </c>
      <c r="C46" s="26">
        <v>10</v>
      </c>
      <c r="D46" s="23" t="s">
        <v>48</v>
      </c>
      <c r="E46" s="26" t="s">
        <v>69</v>
      </c>
      <c r="F46" s="13">
        <f>G46/K46/12*1000</f>
        <v>21843.378636708825</v>
      </c>
      <c r="G46" s="14">
        <v>3336532.4</v>
      </c>
      <c r="H46" s="13">
        <f>I46/K46/12*1000</f>
        <v>21843.23395396339</v>
      </c>
      <c r="I46" s="14">
        <v>3336510.3</v>
      </c>
      <c r="J46" s="13">
        <f>H46</f>
        <v>21843.23395396339</v>
      </c>
      <c r="K46" s="19">
        <v>12729</v>
      </c>
      <c r="L46" s="14">
        <f>I46</f>
        <v>3336510.3</v>
      </c>
      <c r="M46" s="26" t="s">
        <v>24</v>
      </c>
      <c r="N46" s="26" t="s">
        <v>24</v>
      </c>
      <c r="O46" s="26" t="s">
        <v>24</v>
      </c>
      <c r="P46" s="26" t="s">
        <v>24</v>
      </c>
      <c r="Q46" s="26" t="s">
        <v>24</v>
      </c>
      <c r="R46" s="26" t="s">
        <v>24</v>
      </c>
      <c r="S46" s="26" t="s">
        <v>24</v>
      </c>
      <c r="T46" s="26" t="s">
        <v>24</v>
      </c>
      <c r="U46" s="26" t="s">
        <v>24</v>
      </c>
      <c r="V46" s="25"/>
      <c r="W46" s="26" t="s">
        <v>140</v>
      </c>
    </row>
    <row r="47" spans="1:24" s="4" customFormat="1" ht="49.5" customHeight="1" x14ac:dyDescent="0.2">
      <c r="A47" s="26" t="s">
        <v>42</v>
      </c>
      <c r="B47" s="23" t="s">
        <v>61</v>
      </c>
      <c r="C47" s="26">
        <v>10</v>
      </c>
      <c r="D47" s="23" t="s">
        <v>48</v>
      </c>
      <c r="E47" s="26" t="s">
        <v>86</v>
      </c>
      <c r="F47" s="28">
        <v>14711</v>
      </c>
      <c r="G47" s="27">
        <v>132804</v>
      </c>
      <c r="H47" s="28">
        <v>14589</v>
      </c>
      <c r="I47" s="27">
        <v>131676</v>
      </c>
      <c r="J47" s="28" t="s">
        <v>24</v>
      </c>
      <c r="K47" s="26" t="s">
        <v>24</v>
      </c>
      <c r="L47" s="19" t="s">
        <v>24</v>
      </c>
      <c r="M47" s="26" t="s">
        <v>24</v>
      </c>
      <c r="N47" s="26" t="s">
        <v>24</v>
      </c>
      <c r="O47" s="26" t="s">
        <v>24</v>
      </c>
      <c r="P47" s="26" t="s">
        <v>24</v>
      </c>
      <c r="Q47" s="26" t="s">
        <v>24</v>
      </c>
      <c r="R47" s="26" t="s">
        <v>24</v>
      </c>
      <c r="S47" s="28">
        <f>H47</f>
        <v>14589</v>
      </c>
      <c r="T47" s="27" t="s">
        <v>43</v>
      </c>
      <c r="U47" s="27">
        <f>I47</f>
        <v>131676</v>
      </c>
      <c r="V47" s="26"/>
      <c r="W47" s="13">
        <f t="shared" ref="W47:W48" si="11">H47</f>
        <v>14589</v>
      </c>
    </row>
    <row r="48" spans="1:24" s="4" customFormat="1" ht="78.75" customHeight="1" x14ac:dyDescent="0.2">
      <c r="A48" s="26" t="s">
        <v>44</v>
      </c>
      <c r="B48" s="23" t="s">
        <v>61</v>
      </c>
      <c r="C48" s="26">
        <v>10</v>
      </c>
      <c r="D48" s="23" t="s">
        <v>48</v>
      </c>
      <c r="E48" s="26" t="s">
        <v>87</v>
      </c>
      <c r="F48" s="28">
        <v>4700</v>
      </c>
      <c r="G48" s="37">
        <v>467411</v>
      </c>
      <c r="H48" s="28">
        <v>4159</v>
      </c>
      <c r="I48" s="27">
        <v>466917.84</v>
      </c>
      <c r="J48" s="28" t="s">
        <v>24</v>
      </c>
      <c r="K48" s="26" t="s">
        <v>24</v>
      </c>
      <c r="L48" s="19" t="s">
        <v>24</v>
      </c>
      <c r="M48" s="26" t="s">
        <v>24</v>
      </c>
      <c r="N48" s="26" t="s">
        <v>24</v>
      </c>
      <c r="O48" s="26" t="s">
        <v>24</v>
      </c>
      <c r="P48" s="26" t="s">
        <v>24</v>
      </c>
      <c r="Q48" s="26" t="s">
        <v>24</v>
      </c>
      <c r="R48" s="26" t="s">
        <v>24</v>
      </c>
      <c r="S48" s="28">
        <f>H48</f>
        <v>4159</v>
      </c>
      <c r="T48" s="27">
        <v>112378.24000000001</v>
      </c>
      <c r="U48" s="27">
        <f>I48</f>
        <v>466917.84</v>
      </c>
      <c r="V48" s="26"/>
      <c r="W48" s="13">
        <f t="shared" si="11"/>
        <v>4159</v>
      </c>
    </row>
    <row r="49" spans="1:23" s="4" customFormat="1" ht="191.25" customHeight="1" x14ac:dyDescent="0.2">
      <c r="A49" s="26" t="s">
        <v>45</v>
      </c>
      <c r="B49" s="23" t="s">
        <v>61</v>
      </c>
      <c r="C49" s="26">
        <v>10</v>
      </c>
      <c r="D49" s="23" t="s">
        <v>48</v>
      </c>
      <c r="E49" s="26" t="s">
        <v>88</v>
      </c>
      <c r="F49" s="28">
        <v>6300</v>
      </c>
      <c r="G49" s="27">
        <v>30601.43</v>
      </c>
      <c r="H49" s="28">
        <v>6296</v>
      </c>
      <c r="I49" s="27">
        <v>30393.62</v>
      </c>
      <c r="J49" s="28">
        <f>H49</f>
        <v>6296</v>
      </c>
      <c r="K49" s="32">
        <v>357.36</v>
      </c>
      <c r="L49" s="27">
        <f t="shared" ref="L49:L54" si="12">I49</f>
        <v>30393.62</v>
      </c>
      <c r="M49" s="26" t="s">
        <v>24</v>
      </c>
      <c r="N49" s="26" t="s">
        <v>24</v>
      </c>
      <c r="O49" s="26" t="s">
        <v>24</v>
      </c>
      <c r="P49" s="26" t="s">
        <v>24</v>
      </c>
      <c r="Q49" s="26" t="s">
        <v>24</v>
      </c>
      <c r="R49" s="26" t="s">
        <v>24</v>
      </c>
      <c r="S49" s="26" t="s">
        <v>24</v>
      </c>
      <c r="T49" s="26" t="s">
        <v>24</v>
      </c>
      <c r="U49" s="26" t="s">
        <v>24</v>
      </c>
      <c r="V49" s="26"/>
      <c r="W49" s="28">
        <v>6308</v>
      </c>
    </row>
    <row r="50" spans="1:23" s="4" customFormat="1" ht="136.5" customHeight="1" x14ac:dyDescent="0.2">
      <c r="A50" s="26" t="s">
        <v>46</v>
      </c>
      <c r="B50" s="23" t="s">
        <v>61</v>
      </c>
      <c r="C50" s="26">
        <v>10</v>
      </c>
      <c r="D50" s="23" t="s">
        <v>48</v>
      </c>
      <c r="E50" s="26" t="s">
        <v>89</v>
      </c>
      <c r="F50" s="28">
        <v>1060</v>
      </c>
      <c r="G50" s="27">
        <v>9242</v>
      </c>
      <c r="H50" s="28">
        <v>1054</v>
      </c>
      <c r="I50" s="27">
        <v>8957.52</v>
      </c>
      <c r="J50" s="28">
        <f>H50</f>
        <v>1054</v>
      </c>
      <c r="K50" s="32">
        <v>655.16</v>
      </c>
      <c r="L50" s="27">
        <f t="shared" si="12"/>
        <v>8957.52</v>
      </c>
      <c r="M50" s="26" t="s">
        <v>24</v>
      </c>
      <c r="N50" s="26" t="s">
        <v>24</v>
      </c>
      <c r="O50" s="26" t="s">
        <v>24</v>
      </c>
      <c r="P50" s="26" t="s">
        <v>24</v>
      </c>
      <c r="Q50" s="26" t="s">
        <v>24</v>
      </c>
      <c r="R50" s="26" t="s">
        <v>24</v>
      </c>
      <c r="S50" s="26" t="s">
        <v>24</v>
      </c>
      <c r="T50" s="26" t="s">
        <v>24</v>
      </c>
      <c r="U50" s="26" t="s">
        <v>24</v>
      </c>
      <c r="V50" s="26"/>
      <c r="W50" s="26">
        <v>1075</v>
      </c>
    </row>
    <row r="51" spans="1:23" s="4" customFormat="1" ht="103.5" customHeight="1" x14ac:dyDescent="0.2">
      <c r="A51" s="26" t="s">
        <v>47</v>
      </c>
      <c r="B51" s="23" t="s">
        <v>61</v>
      </c>
      <c r="C51" s="26">
        <v>10</v>
      </c>
      <c r="D51" s="23" t="s">
        <v>48</v>
      </c>
      <c r="E51" s="26" t="s">
        <v>90</v>
      </c>
      <c r="F51" s="28">
        <f>G51/K51/12*1000</f>
        <v>16633.55287457845</v>
      </c>
      <c r="G51" s="27">
        <v>2485851.21</v>
      </c>
      <c r="H51" s="28">
        <f>I51/K51/12*1000</f>
        <v>16534.518561640169</v>
      </c>
      <c r="I51" s="27">
        <v>2471050.73</v>
      </c>
      <c r="J51" s="28">
        <f>H51</f>
        <v>16534.518561640169</v>
      </c>
      <c r="K51" s="27">
        <v>12454</v>
      </c>
      <c r="L51" s="27">
        <f t="shared" si="12"/>
        <v>2471050.73</v>
      </c>
      <c r="M51" s="26" t="s">
        <v>24</v>
      </c>
      <c r="N51" s="26" t="s">
        <v>24</v>
      </c>
      <c r="O51" s="26" t="s">
        <v>24</v>
      </c>
      <c r="P51" s="26" t="s">
        <v>24</v>
      </c>
      <c r="Q51" s="26" t="s">
        <v>24</v>
      </c>
      <c r="R51" s="26" t="s">
        <v>24</v>
      </c>
      <c r="S51" s="26" t="s">
        <v>24</v>
      </c>
      <c r="T51" s="26" t="s">
        <v>24</v>
      </c>
      <c r="U51" s="26" t="s">
        <v>24</v>
      </c>
      <c r="V51" s="26"/>
      <c r="W51" s="26" t="s">
        <v>141</v>
      </c>
    </row>
    <row r="52" spans="1:23" s="4" customFormat="1" ht="103.5" customHeight="1" x14ac:dyDescent="0.2">
      <c r="A52" s="26" t="s">
        <v>99</v>
      </c>
      <c r="B52" s="23" t="s">
        <v>61</v>
      </c>
      <c r="C52" s="26">
        <v>10</v>
      </c>
      <c r="D52" s="23" t="s">
        <v>48</v>
      </c>
      <c r="E52" s="26" t="s">
        <v>100</v>
      </c>
      <c r="F52" s="22">
        <v>84902</v>
      </c>
      <c r="G52" s="27">
        <v>10773282.796</v>
      </c>
      <c r="H52" s="28">
        <v>68642</v>
      </c>
      <c r="I52" s="27">
        <v>10155444.470000001</v>
      </c>
      <c r="J52" s="28">
        <f>H52</f>
        <v>68642</v>
      </c>
      <c r="K52" s="27" t="s">
        <v>124</v>
      </c>
      <c r="L52" s="27">
        <f>I52</f>
        <v>10155444.470000001</v>
      </c>
      <c r="M52" s="26" t="s">
        <v>24</v>
      </c>
      <c r="N52" s="26" t="s">
        <v>24</v>
      </c>
      <c r="O52" s="26" t="s">
        <v>24</v>
      </c>
      <c r="P52" s="26" t="s">
        <v>24</v>
      </c>
      <c r="Q52" s="26" t="s">
        <v>24</v>
      </c>
      <c r="R52" s="26" t="s">
        <v>24</v>
      </c>
      <c r="S52" s="26" t="s">
        <v>24</v>
      </c>
      <c r="T52" s="26" t="s">
        <v>24</v>
      </c>
      <c r="U52" s="26" t="s">
        <v>24</v>
      </c>
      <c r="V52" s="26"/>
      <c r="W52" s="26" t="s">
        <v>150</v>
      </c>
    </row>
    <row r="53" spans="1:23" s="4" customFormat="1" ht="63" x14ac:dyDescent="0.25">
      <c r="A53" s="34" t="s">
        <v>49</v>
      </c>
      <c r="B53" s="23" t="s">
        <v>61</v>
      </c>
      <c r="C53" s="26">
        <v>10</v>
      </c>
      <c r="D53" s="23" t="s">
        <v>56</v>
      </c>
      <c r="E53" s="26" t="s">
        <v>93</v>
      </c>
      <c r="F53" s="13">
        <f>F54+F55+F56</f>
        <v>1668</v>
      </c>
      <c r="G53" s="14">
        <f t="shared" ref="G53:J53" si="13">G54+G55+G56</f>
        <v>161550.29999999999</v>
      </c>
      <c r="H53" s="13">
        <f>H54+H55+H56</f>
        <v>1564</v>
      </c>
      <c r="I53" s="14">
        <f>I54+I55+I56</f>
        <v>152154.9</v>
      </c>
      <c r="J53" s="13">
        <f t="shared" si="13"/>
        <v>1564</v>
      </c>
      <c r="K53" s="14">
        <f>L53/J53/12*1000</f>
        <v>8107.1451406649612</v>
      </c>
      <c r="L53" s="14">
        <f t="shared" si="12"/>
        <v>152154.9</v>
      </c>
      <c r="M53" s="26" t="s">
        <v>24</v>
      </c>
      <c r="N53" s="26" t="s">
        <v>24</v>
      </c>
      <c r="O53" s="26" t="s">
        <v>24</v>
      </c>
      <c r="P53" s="26" t="s">
        <v>24</v>
      </c>
      <c r="Q53" s="26" t="s">
        <v>24</v>
      </c>
      <c r="R53" s="26" t="s">
        <v>24</v>
      </c>
      <c r="S53" s="26" t="s">
        <v>24</v>
      </c>
      <c r="T53" s="26" t="s">
        <v>24</v>
      </c>
      <c r="U53" s="26" t="s">
        <v>24</v>
      </c>
      <c r="V53" s="12"/>
      <c r="W53" s="28">
        <f>H53</f>
        <v>1564</v>
      </c>
    </row>
    <row r="54" spans="1:23" s="4" customFormat="1" ht="48" customHeight="1" x14ac:dyDescent="0.25">
      <c r="A54" s="34" t="s">
        <v>50</v>
      </c>
      <c r="B54" s="23" t="s">
        <v>61</v>
      </c>
      <c r="C54" s="26">
        <v>10</v>
      </c>
      <c r="D54" s="23" t="s">
        <v>56</v>
      </c>
      <c r="E54" s="26" t="s">
        <v>93</v>
      </c>
      <c r="F54" s="13">
        <v>1570</v>
      </c>
      <c r="G54" s="14">
        <v>140201</v>
      </c>
      <c r="H54" s="13">
        <v>1480</v>
      </c>
      <c r="I54" s="14">
        <v>133668.1</v>
      </c>
      <c r="J54" s="13">
        <f>H54</f>
        <v>1480</v>
      </c>
      <c r="K54" s="14">
        <f t="shared" ref="K54:K59" si="14">L54/J54/12*1000</f>
        <v>7526.3569819819822</v>
      </c>
      <c r="L54" s="14">
        <f t="shared" si="12"/>
        <v>133668.1</v>
      </c>
      <c r="M54" s="26" t="s">
        <v>24</v>
      </c>
      <c r="N54" s="26" t="s">
        <v>24</v>
      </c>
      <c r="O54" s="26" t="s">
        <v>24</v>
      </c>
      <c r="P54" s="26" t="s">
        <v>24</v>
      </c>
      <c r="Q54" s="26" t="s">
        <v>24</v>
      </c>
      <c r="R54" s="26" t="s">
        <v>24</v>
      </c>
      <c r="S54" s="26" t="s">
        <v>24</v>
      </c>
      <c r="T54" s="26" t="s">
        <v>24</v>
      </c>
      <c r="U54" s="26" t="s">
        <v>24</v>
      </c>
      <c r="V54" s="12"/>
      <c r="W54" s="28">
        <f t="shared" ref="W54:W59" si="15">H54</f>
        <v>1480</v>
      </c>
    </row>
    <row r="55" spans="1:23" s="4" customFormat="1" ht="47.25" x14ac:dyDescent="0.25">
      <c r="A55" s="34" t="s">
        <v>51</v>
      </c>
      <c r="B55" s="23" t="s">
        <v>61</v>
      </c>
      <c r="C55" s="26">
        <v>10</v>
      </c>
      <c r="D55" s="23" t="s">
        <v>56</v>
      </c>
      <c r="E55" s="26" t="s">
        <v>93</v>
      </c>
      <c r="F55" s="13">
        <v>73</v>
      </c>
      <c r="G55" s="14">
        <v>18366.8</v>
      </c>
      <c r="H55" s="13">
        <v>64</v>
      </c>
      <c r="I55" s="14">
        <v>16100.8</v>
      </c>
      <c r="J55" s="13">
        <f t="shared" ref="J55:J59" si="16">H55</f>
        <v>64</v>
      </c>
      <c r="K55" s="14">
        <f t="shared" si="14"/>
        <v>20964.583333333332</v>
      </c>
      <c r="L55" s="14">
        <f t="shared" ref="L55:L59" si="17">I55</f>
        <v>16100.8</v>
      </c>
      <c r="M55" s="26" t="s">
        <v>24</v>
      </c>
      <c r="N55" s="26" t="s">
        <v>24</v>
      </c>
      <c r="O55" s="26" t="s">
        <v>24</v>
      </c>
      <c r="P55" s="26" t="s">
        <v>24</v>
      </c>
      <c r="Q55" s="26" t="s">
        <v>24</v>
      </c>
      <c r="R55" s="26" t="s">
        <v>24</v>
      </c>
      <c r="S55" s="26" t="s">
        <v>24</v>
      </c>
      <c r="T55" s="26" t="s">
        <v>24</v>
      </c>
      <c r="U55" s="26" t="s">
        <v>24</v>
      </c>
      <c r="V55" s="12"/>
      <c r="W55" s="28">
        <f t="shared" si="15"/>
        <v>64</v>
      </c>
    </row>
    <row r="56" spans="1:23" s="4" customFormat="1" ht="42.75" customHeight="1" x14ac:dyDescent="0.25">
      <c r="A56" s="34" t="s">
        <v>52</v>
      </c>
      <c r="B56" s="23" t="s">
        <v>61</v>
      </c>
      <c r="C56" s="26">
        <v>10</v>
      </c>
      <c r="D56" s="23" t="s">
        <v>56</v>
      </c>
      <c r="E56" s="26" t="s">
        <v>93</v>
      </c>
      <c r="F56" s="13">
        <v>25</v>
      </c>
      <c r="G56" s="14">
        <v>2982.5</v>
      </c>
      <c r="H56" s="13">
        <v>20</v>
      </c>
      <c r="I56" s="14">
        <v>2386</v>
      </c>
      <c r="J56" s="13">
        <f t="shared" si="16"/>
        <v>20</v>
      </c>
      <c r="K56" s="14">
        <f t="shared" si="14"/>
        <v>9941.6666666666661</v>
      </c>
      <c r="L56" s="14">
        <f t="shared" si="17"/>
        <v>2386</v>
      </c>
      <c r="M56" s="26" t="s">
        <v>24</v>
      </c>
      <c r="N56" s="26" t="s">
        <v>24</v>
      </c>
      <c r="O56" s="26" t="s">
        <v>24</v>
      </c>
      <c r="P56" s="26" t="s">
        <v>24</v>
      </c>
      <c r="Q56" s="26" t="s">
        <v>24</v>
      </c>
      <c r="R56" s="26" t="s">
        <v>24</v>
      </c>
      <c r="S56" s="26" t="s">
        <v>24</v>
      </c>
      <c r="T56" s="26" t="s">
        <v>24</v>
      </c>
      <c r="U56" s="26" t="s">
        <v>24</v>
      </c>
      <c r="V56" s="12"/>
      <c r="W56" s="28">
        <f t="shared" si="15"/>
        <v>20</v>
      </c>
    </row>
    <row r="57" spans="1:23" s="4" customFormat="1" ht="47.25" x14ac:dyDescent="0.25">
      <c r="A57" s="34" t="s">
        <v>53</v>
      </c>
      <c r="B57" s="23" t="s">
        <v>61</v>
      </c>
      <c r="C57" s="26">
        <v>10</v>
      </c>
      <c r="D57" s="23" t="s">
        <v>56</v>
      </c>
      <c r="E57" s="26" t="s">
        <v>94</v>
      </c>
      <c r="F57" s="13">
        <f>F58+F59</f>
        <v>268</v>
      </c>
      <c r="G57" s="14">
        <f t="shared" ref="G57:I57" si="18">G58+G59</f>
        <v>40943.699999999997</v>
      </c>
      <c r="H57" s="13">
        <f>H58+H59</f>
        <v>211</v>
      </c>
      <c r="I57" s="14">
        <f t="shared" si="18"/>
        <v>34499.5</v>
      </c>
      <c r="J57" s="13">
        <f>J58+J59</f>
        <v>211</v>
      </c>
      <c r="K57" s="14">
        <f t="shared" si="14"/>
        <v>13625.394944707741</v>
      </c>
      <c r="L57" s="14">
        <f t="shared" si="17"/>
        <v>34499.5</v>
      </c>
      <c r="M57" s="26" t="s">
        <v>24</v>
      </c>
      <c r="N57" s="26" t="s">
        <v>24</v>
      </c>
      <c r="O57" s="26" t="s">
        <v>24</v>
      </c>
      <c r="P57" s="26" t="s">
        <v>24</v>
      </c>
      <c r="Q57" s="26" t="s">
        <v>24</v>
      </c>
      <c r="R57" s="26" t="s">
        <v>24</v>
      </c>
      <c r="S57" s="26" t="s">
        <v>24</v>
      </c>
      <c r="T57" s="26" t="s">
        <v>24</v>
      </c>
      <c r="U57" s="26" t="s">
        <v>24</v>
      </c>
      <c r="V57" s="12"/>
      <c r="W57" s="28">
        <f t="shared" si="15"/>
        <v>211</v>
      </c>
    </row>
    <row r="58" spans="1:23" s="4" customFormat="1" ht="47.25" x14ac:dyDescent="0.25">
      <c r="A58" s="34" t="s">
        <v>54</v>
      </c>
      <c r="B58" s="23" t="s">
        <v>61</v>
      </c>
      <c r="C58" s="26">
        <v>10</v>
      </c>
      <c r="D58" s="23" t="s">
        <v>56</v>
      </c>
      <c r="E58" s="26" t="s">
        <v>94</v>
      </c>
      <c r="F58" s="13">
        <v>7</v>
      </c>
      <c r="G58" s="14">
        <v>1663.2</v>
      </c>
      <c r="H58" s="13">
        <v>8</v>
      </c>
      <c r="I58" s="14">
        <v>1544.4</v>
      </c>
      <c r="J58" s="13">
        <f t="shared" si="16"/>
        <v>8</v>
      </c>
      <c r="K58" s="14">
        <f t="shared" si="14"/>
        <v>16087.500000000002</v>
      </c>
      <c r="L58" s="14">
        <f t="shared" si="17"/>
        <v>1544.4</v>
      </c>
      <c r="M58" s="26" t="s">
        <v>24</v>
      </c>
      <c r="N58" s="26" t="s">
        <v>24</v>
      </c>
      <c r="O58" s="26" t="s">
        <v>24</v>
      </c>
      <c r="P58" s="26" t="s">
        <v>24</v>
      </c>
      <c r="Q58" s="26" t="s">
        <v>24</v>
      </c>
      <c r="R58" s="26" t="s">
        <v>24</v>
      </c>
      <c r="S58" s="26" t="s">
        <v>24</v>
      </c>
      <c r="T58" s="26" t="s">
        <v>24</v>
      </c>
      <c r="U58" s="26" t="s">
        <v>24</v>
      </c>
      <c r="V58" s="12"/>
      <c r="W58" s="28">
        <f t="shared" si="15"/>
        <v>8</v>
      </c>
    </row>
    <row r="59" spans="1:23" s="4" customFormat="1" ht="47.25" x14ac:dyDescent="0.25">
      <c r="A59" s="34" t="s">
        <v>55</v>
      </c>
      <c r="B59" s="23" t="s">
        <v>61</v>
      </c>
      <c r="C59" s="26">
        <v>10</v>
      </c>
      <c r="D59" s="23" t="s">
        <v>56</v>
      </c>
      <c r="E59" s="26" t="s">
        <v>94</v>
      </c>
      <c r="F59" s="13">
        <v>261</v>
      </c>
      <c r="G59" s="14">
        <v>39280.5</v>
      </c>
      <c r="H59" s="13">
        <v>203</v>
      </c>
      <c r="I59" s="14">
        <v>32955.1</v>
      </c>
      <c r="J59" s="13">
        <f t="shared" si="16"/>
        <v>203</v>
      </c>
      <c r="K59" s="14">
        <f t="shared" si="14"/>
        <v>13528.366174055827</v>
      </c>
      <c r="L59" s="14">
        <f t="shared" si="17"/>
        <v>32955.1</v>
      </c>
      <c r="M59" s="26" t="s">
        <v>24</v>
      </c>
      <c r="N59" s="26" t="s">
        <v>24</v>
      </c>
      <c r="O59" s="26" t="s">
        <v>24</v>
      </c>
      <c r="P59" s="26" t="s">
        <v>24</v>
      </c>
      <c r="Q59" s="26" t="s">
        <v>24</v>
      </c>
      <c r="R59" s="26" t="s">
        <v>24</v>
      </c>
      <c r="S59" s="26" t="s">
        <v>24</v>
      </c>
      <c r="T59" s="26" t="s">
        <v>24</v>
      </c>
      <c r="U59" s="26" t="s">
        <v>24</v>
      </c>
      <c r="V59" s="12"/>
      <c r="W59" s="28">
        <f t="shared" si="15"/>
        <v>203</v>
      </c>
    </row>
    <row r="60" spans="1:23" s="4" customFormat="1" ht="77.25" customHeight="1" x14ac:dyDescent="0.2">
      <c r="A60" s="26" t="s">
        <v>57</v>
      </c>
      <c r="B60" s="23" t="s">
        <v>61</v>
      </c>
      <c r="C60" s="26">
        <v>10</v>
      </c>
      <c r="D60" s="23" t="s">
        <v>22</v>
      </c>
      <c r="E60" s="26" t="s">
        <v>71</v>
      </c>
      <c r="F60" s="28">
        <v>4290</v>
      </c>
      <c r="G60" s="27">
        <v>34459.4</v>
      </c>
      <c r="H60" s="28">
        <v>4235</v>
      </c>
      <c r="I60" s="27">
        <v>34013.699999999997</v>
      </c>
      <c r="J60" s="26" t="s">
        <v>24</v>
      </c>
      <c r="K60" s="26" t="s">
        <v>24</v>
      </c>
      <c r="L60" s="26" t="s">
        <v>24</v>
      </c>
      <c r="M60" s="26" t="s">
        <v>24</v>
      </c>
      <c r="N60" s="26" t="s">
        <v>24</v>
      </c>
      <c r="O60" s="26" t="s">
        <v>24</v>
      </c>
      <c r="P60" s="26" t="s">
        <v>24</v>
      </c>
      <c r="Q60" s="26" t="s">
        <v>24</v>
      </c>
      <c r="R60" s="26" t="s">
        <v>24</v>
      </c>
      <c r="S60" s="28">
        <f>H60</f>
        <v>4235</v>
      </c>
      <c r="T60" s="19">
        <v>8031.23</v>
      </c>
      <c r="U60" s="27">
        <f>I60</f>
        <v>34013.699999999997</v>
      </c>
      <c r="V60" s="26"/>
      <c r="W60" s="26" t="s">
        <v>121</v>
      </c>
    </row>
    <row r="61" spans="1:23" s="4" customFormat="1" ht="67.5" customHeight="1" x14ac:dyDescent="0.25">
      <c r="A61" s="25" t="s">
        <v>58</v>
      </c>
      <c r="B61" s="23" t="s">
        <v>61</v>
      </c>
      <c r="C61" s="25">
        <v>10</v>
      </c>
      <c r="D61" s="24" t="s">
        <v>48</v>
      </c>
      <c r="E61" s="25" t="s">
        <v>70</v>
      </c>
      <c r="F61" s="13">
        <v>110000</v>
      </c>
      <c r="G61" s="35">
        <v>681597.9</v>
      </c>
      <c r="H61" s="13">
        <v>103195</v>
      </c>
      <c r="I61" s="14">
        <v>661063.69999999995</v>
      </c>
      <c r="J61" s="13">
        <f>H61</f>
        <v>103195</v>
      </c>
      <c r="K61" s="25" t="s">
        <v>122</v>
      </c>
      <c r="L61" s="14">
        <f>I61</f>
        <v>661063.69999999995</v>
      </c>
      <c r="M61" s="25" t="s">
        <v>24</v>
      </c>
      <c r="N61" s="25" t="s">
        <v>24</v>
      </c>
      <c r="O61" s="25" t="s">
        <v>24</v>
      </c>
      <c r="P61" s="25" t="s">
        <v>24</v>
      </c>
      <c r="Q61" s="25" t="s">
        <v>24</v>
      </c>
      <c r="R61" s="25" t="s">
        <v>24</v>
      </c>
      <c r="S61" s="25" t="s">
        <v>24</v>
      </c>
      <c r="T61" s="25" t="s">
        <v>24</v>
      </c>
      <c r="U61" s="25" t="s">
        <v>24</v>
      </c>
      <c r="V61" s="12"/>
      <c r="W61" s="26" t="s">
        <v>139</v>
      </c>
    </row>
    <row r="62" spans="1:23" ht="179.25" customHeight="1" x14ac:dyDescent="0.2">
      <c r="A62" s="26" t="s">
        <v>97</v>
      </c>
      <c r="B62" s="24" t="s">
        <v>61</v>
      </c>
      <c r="C62" s="25">
        <v>10</v>
      </c>
      <c r="D62" s="24" t="s">
        <v>22</v>
      </c>
      <c r="E62" s="26" t="s">
        <v>91</v>
      </c>
      <c r="F62" s="13">
        <v>1559</v>
      </c>
      <c r="G62" s="14">
        <v>23386.799999999999</v>
      </c>
      <c r="H62" s="25">
        <v>956</v>
      </c>
      <c r="I62" s="14">
        <v>14340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f>H62</f>
        <v>956</v>
      </c>
      <c r="T62" s="36">
        <v>15000</v>
      </c>
      <c r="U62" s="14">
        <f>S62*T62/1000</f>
        <v>14340</v>
      </c>
      <c r="V62" s="25"/>
      <c r="W62" s="26" t="s">
        <v>149</v>
      </c>
    </row>
    <row r="63" spans="1:23" ht="45.75" customHeight="1" x14ac:dyDescent="0.2">
      <c r="A63" s="26" t="s">
        <v>127</v>
      </c>
      <c r="B63" s="24" t="s">
        <v>61</v>
      </c>
      <c r="C63" s="25">
        <v>10</v>
      </c>
      <c r="D63" s="24" t="s">
        <v>118</v>
      </c>
      <c r="E63" s="26" t="s">
        <v>128</v>
      </c>
      <c r="F63" s="13">
        <v>7</v>
      </c>
      <c r="G63" s="14">
        <v>53.6</v>
      </c>
      <c r="H63" s="25">
        <v>7</v>
      </c>
      <c r="I63" s="14">
        <v>53.6</v>
      </c>
      <c r="J63" s="25"/>
      <c r="K63" s="25"/>
      <c r="L63" s="25"/>
      <c r="M63" s="25"/>
      <c r="N63" s="25"/>
      <c r="O63" s="25"/>
      <c r="P63" s="25"/>
      <c r="Q63" s="25"/>
      <c r="R63" s="25"/>
      <c r="S63" s="25">
        <v>7</v>
      </c>
      <c r="T63" s="36">
        <v>7656.08</v>
      </c>
      <c r="U63" s="14">
        <v>53.6</v>
      </c>
      <c r="V63" s="25"/>
      <c r="W63" s="26"/>
    </row>
    <row r="64" spans="1:23" ht="90.75" customHeight="1" x14ac:dyDescent="0.2">
      <c r="A64" s="26" t="s">
        <v>117</v>
      </c>
      <c r="B64" s="24" t="s">
        <v>61</v>
      </c>
      <c r="C64" s="25">
        <v>10</v>
      </c>
      <c r="D64" s="24" t="s">
        <v>118</v>
      </c>
      <c r="E64" s="26" t="s">
        <v>119</v>
      </c>
      <c r="F64" s="13">
        <v>417</v>
      </c>
      <c r="G64" s="14">
        <v>5093.2</v>
      </c>
      <c r="H64" s="25">
        <v>417</v>
      </c>
      <c r="I64" s="14">
        <v>5093.2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f>H64</f>
        <v>417</v>
      </c>
      <c r="T64" s="19" t="s">
        <v>120</v>
      </c>
      <c r="U64" s="14">
        <f>I64</f>
        <v>5093.2</v>
      </c>
      <c r="V64" s="25"/>
      <c r="W64" s="26">
        <v>417</v>
      </c>
    </row>
    <row r="65" spans="1:22" ht="31.5" customHeight="1" x14ac:dyDescent="0.25">
      <c r="A65" s="2" t="s">
        <v>153</v>
      </c>
      <c r="F65" s="3"/>
      <c r="G65" s="4"/>
      <c r="H65" s="4"/>
      <c r="I65" s="4"/>
      <c r="J65" s="4"/>
      <c r="K65" s="4"/>
      <c r="L65" s="4"/>
      <c r="M65" s="4"/>
    </row>
    <row r="66" spans="1:22" x14ac:dyDescent="0.25">
      <c r="F66" s="3"/>
      <c r="G66" s="4"/>
      <c r="H66" s="4"/>
      <c r="I66" s="4"/>
      <c r="J66" s="4"/>
      <c r="K66" s="4"/>
      <c r="L66" s="4"/>
      <c r="M66" s="4"/>
    </row>
    <row r="67" spans="1:22" x14ac:dyDescent="0.25">
      <c r="F67" s="3"/>
      <c r="G67" s="4"/>
      <c r="H67" s="4"/>
      <c r="I67" s="4"/>
      <c r="J67" s="4"/>
      <c r="K67" s="4"/>
      <c r="L67" s="4"/>
      <c r="M67" s="4"/>
    </row>
    <row r="68" spans="1:22" x14ac:dyDescent="0.25">
      <c r="F68" s="3"/>
      <c r="G68" s="4"/>
      <c r="H68" s="4"/>
      <c r="I68" s="4"/>
      <c r="J68" s="4"/>
      <c r="K68" s="4"/>
      <c r="L68" s="4"/>
      <c r="M68" s="4"/>
    </row>
    <row r="69" spans="1:22" s="9" customFormat="1" ht="18.75" x14ac:dyDescent="0.3">
      <c r="A69" s="7"/>
      <c r="B69" s="16"/>
      <c r="C69" s="7"/>
      <c r="D69" s="7"/>
      <c r="E69" s="8"/>
      <c r="F69" s="8"/>
      <c r="G69" s="7"/>
      <c r="H69" s="7"/>
      <c r="I69" s="7"/>
      <c r="J69" s="7"/>
      <c r="K69" s="7"/>
      <c r="L69" s="7"/>
      <c r="M69" s="7"/>
      <c r="V69" s="7"/>
    </row>
    <row r="70" spans="1:22" s="9" customFormat="1" ht="33.75" customHeight="1" x14ac:dyDescent="0.3">
      <c r="A70" s="10" t="s">
        <v>151</v>
      </c>
      <c r="B70" s="7"/>
      <c r="C70" s="7"/>
      <c r="D70" s="7"/>
      <c r="E70" s="8"/>
      <c r="F70" s="8"/>
      <c r="G70" s="7"/>
      <c r="H70" s="7"/>
      <c r="I70" s="7"/>
      <c r="J70" s="7"/>
      <c r="K70" s="7" t="s">
        <v>152</v>
      </c>
      <c r="L70" s="7"/>
      <c r="M70" s="7"/>
      <c r="V70" s="7"/>
    </row>
    <row r="71" spans="1:22" s="9" customFormat="1" ht="18.75" x14ac:dyDescent="0.3">
      <c r="A71" s="10"/>
      <c r="B71" s="16"/>
      <c r="C71" s="7"/>
      <c r="D71" s="7"/>
      <c r="E71" s="8"/>
      <c r="F71" s="8"/>
      <c r="G71" s="7"/>
      <c r="H71" s="7"/>
      <c r="I71" s="7"/>
      <c r="J71" s="7"/>
      <c r="K71" s="7"/>
      <c r="L71" s="7"/>
      <c r="M71" s="7"/>
      <c r="V71" s="7"/>
    </row>
    <row r="72" spans="1:22" s="9" customFormat="1" ht="18.75" x14ac:dyDescent="0.3">
      <c r="A72" s="10"/>
      <c r="B72" s="16"/>
      <c r="C72" s="7"/>
      <c r="D72" s="7"/>
      <c r="E72" s="8"/>
      <c r="F72" s="8"/>
      <c r="G72" s="7"/>
      <c r="H72" s="7"/>
      <c r="I72" s="7"/>
      <c r="J72" s="7"/>
      <c r="K72" s="7"/>
      <c r="L72" s="7"/>
      <c r="M72" s="7"/>
      <c r="V72" s="7"/>
    </row>
    <row r="73" spans="1:22" s="9" customFormat="1" ht="18.75" x14ac:dyDescent="0.3">
      <c r="A73" s="7"/>
      <c r="B73" s="16"/>
      <c r="C73" s="7"/>
      <c r="D73" s="7"/>
      <c r="E73" s="8"/>
      <c r="F73" s="8"/>
      <c r="G73" s="7"/>
      <c r="H73" s="7"/>
      <c r="I73" s="7"/>
      <c r="J73" s="7"/>
      <c r="K73" s="7"/>
      <c r="L73" s="7"/>
      <c r="M73" s="7"/>
      <c r="V73" s="7"/>
    </row>
    <row r="74" spans="1:22" s="9" customFormat="1" ht="18.75" x14ac:dyDescent="0.3">
      <c r="A74" s="7"/>
      <c r="B74" s="16"/>
      <c r="C74" s="7"/>
      <c r="D74" s="7"/>
      <c r="E74" s="8"/>
      <c r="F74" s="8"/>
      <c r="G74" s="7"/>
      <c r="H74" s="7"/>
      <c r="I74" s="7"/>
      <c r="J74" s="7"/>
      <c r="K74" s="7"/>
      <c r="L74" s="7"/>
      <c r="M74" s="7"/>
      <c r="V74" s="7"/>
    </row>
    <row r="75" spans="1:22" s="9" customFormat="1" ht="18.75" x14ac:dyDescent="0.3">
      <c r="A75" s="7" t="s">
        <v>130</v>
      </c>
      <c r="B75" s="16"/>
      <c r="C75" s="7"/>
      <c r="D75" s="7"/>
      <c r="E75" s="8"/>
      <c r="F75" s="8"/>
      <c r="G75" s="7"/>
      <c r="H75" s="7"/>
      <c r="I75" s="7"/>
      <c r="J75" s="7"/>
      <c r="K75" s="55" t="s">
        <v>131</v>
      </c>
      <c r="L75" s="56"/>
      <c r="M75" s="7"/>
      <c r="V75" s="7"/>
    </row>
    <row r="76" spans="1:22" s="9" customFormat="1" ht="18.75" x14ac:dyDescent="0.3">
      <c r="A76" s="7"/>
      <c r="B76" s="16"/>
      <c r="C76" s="7"/>
      <c r="D76" s="7"/>
      <c r="E76" s="8"/>
      <c r="F76" s="8"/>
      <c r="G76" s="7"/>
      <c r="H76" s="7"/>
      <c r="I76" s="7"/>
      <c r="J76" s="7"/>
      <c r="K76" s="7"/>
      <c r="L76" s="7"/>
      <c r="M76" s="7"/>
      <c r="V76" s="7"/>
    </row>
    <row r="77" spans="1:22" x14ac:dyDescent="0.25">
      <c r="F77" s="3"/>
      <c r="G77" s="4"/>
      <c r="H77" s="4"/>
      <c r="I77" s="4"/>
      <c r="J77" s="4"/>
      <c r="K77" s="4"/>
      <c r="L77" s="4"/>
      <c r="M77" s="4"/>
    </row>
    <row r="78" spans="1:22" x14ac:dyDescent="0.25">
      <c r="F78" s="3"/>
      <c r="G78" s="4"/>
      <c r="H78" s="4"/>
      <c r="I78" s="4"/>
      <c r="J78" s="4"/>
      <c r="K78" s="4"/>
      <c r="L78" s="4"/>
      <c r="M78" s="4"/>
    </row>
    <row r="79" spans="1:22" x14ac:dyDescent="0.25">
      <c r="F79" s="3"/>
      <c r="G79" s="4"/>
      <c r="H79" s="4"/>
      <c r="I79" s="4"/>
      <c r="J79" s="4"/>
      <c r="K79" s="4"/>
      <c r="L79" s="4"/>
      <c r="M79" s="4"/>
    </row>
  </sheetData>
  <autoFilter ref="A4:W65">
    <filterColumn colId="5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119">
    <mergeCell ref="E2:W2"/>
    <mergeCell ref="K75:L75"/>
    <mergeCell ref="A4:A9"/>
    <mergeCell ref="B4:B9"/>
    <mergeCell ref="C4:C9"/>
    <mergeCell ref="D4:D9"/>
    <mergeCell ref="E4:E9"/>
    <mergeCell ref="F4:G6"/>
    <mergeCell ref="F7:F9"/>
    <mergeCell ref="G7:G9"/>
    <mergeCell ref="K7:K9"/>
    <mergeCell ref="L7:L9"/>
    <mergeCell ref="M7:M9"/>
    <mergeCell ref="N7:N9"/>
    <mergeCell ref="O7:O9"/>
    <mergeCell ref="P7:P9"/>
    <mergeCell ref="H4:I6"/>
    <mergeCell ref="J4:U4"/>
    <mergeCell ref="W4:W9"/>
    <mergeCell ref="J5:L6"/>
    <mergeCell ref="M5:O6"/>
    <mergeCell ref="P5:R6"/>
    <mergeCell ref="S5:U6"/>
    <mergeCell ref="H7:H9"/>
    <mergeCell ref="I7:I9"/>
    <mergeCell ref="J7:J9"/>
    <mergeCell ref="Q7:Q9"/>
    <mergeCell ref="R7:R9"/>
    <mergeCell ref="S7:S9"/>
    <mergeCell ref="T7:T9"/>
    <mergeCell ref="U7:U9"/>
    <mergeCell ref="W27:W31"/>
    <mergeCell ref="S29:S30"/>
    <mergeCell ref="T29:T30"/>
    <mergeCell ref="U29:U30"/>
    <mergeCell ref="R29:R30"/>
    <mergeCell ref="P29:P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O29:O30"/>
    <mergeCell ref="A29:A30"/>
    <mergeCell ref="B29:B30"/>
    <mergeCell ref="C29:C30"/>
    <mergeCell ref="D29:D30"/>
    <mergeCell ref="E29:E30"/>
    <mergeCell ref="F29:F30"/>
    <mergeCell ref="C32:C34"/>
    <mergeCell ref="D32:D34"/>
    <mergeCell ref="E32:E34"/>
    <mergeCell ref="F32:F34"/>
    <mergeCell ref="S32:S34"/>
    <mergeCell ref="T32:T34"/>
    <mergeCell ref="U32:U34"/>
    <mergeCell ref="V32:V39"/>
    <mergeCell ref="W32:W39"/>
    <mergeCell ref="A36:A37"/>
    <mergeCell ref="B36:B37"/>
    <mergeCell ref="C36:C37"/>
    <mergeCell ref="D36:D37"/>
    <mergeCell ref="E36:E37"/>
    <mergeCell ref="M32:M34"/>
    <mergeCell ref="N32:N34"/>
    <mergeCell ref="O32:O34"/>
    <mergeCell ref="P32:P34"/>
    <mergeCell ref="Q32:Q34"/>
    <mergeCell ref="R32:R34"/>
    <mergeCell ref="G32:G34"/>
    <mergeCell ref="H32:H34"/>
    <mergeCell ref="I32:I34"/>
    <mergeCell ref="J32:J34"/>
    <mergeCell ref="K32:K34"/>
    <mergeCell ref="L32:L34"/>
    <mergeCell ref="A32:A34"/>
    <mergeCell ref="B32:B34"/>
    <mergeCell ref="R36:R37"/>
    <mergeCell ref="S36:S37"/>
    <mergeCell ref="T36:T37"/>
    <mergeCell ref="U36:U37"/>
    <mergeCell ref="A38:A39"/>
    <mergeCell ref="B38:B39"/>
    <mergeCell ref="C38:C39"/>
    <mergeCell ref="D38:D39"/>
    <mergeCell ref="E38:E39"/>
    <mergeCell ref="F38:F39"/>
    <mergeCell ref="L36:L37"/>
    <mergeCell ref="M36:M37"/>
    <mergeCell ref="N36:N37"/>
    <mergeCell ref="O36:O37"/>
    <mergeCell ref="P36:P37"/>
    <mergeCell ref="Q36:Q37"/>
    <mergeCell ref="F36:F37"/>
    <mergeCell ref="G36:G37"/>
    <mergeCell ref="H36:H37"/>
    <mergeCell ref="I36:I37"/>
    <mergeCell ref="J36:J37"/>
    <mergeCell ref="K36:K37"/>
    <mergeCell ref="S38:S39"/>
    <mergeCell ref="T38:T39"/>
    <mergeCell ref="W40:W43"/>
    <mergeCell ref="U38:U39"/>
    <mergeCell ref="M38:M39"/>
    <mergeCell ref="N38:N39"/>
    <mergeCell ref="O38:O39"/>
    <mergeCell ref="P38:P39"/>
    <mergeCell ref="Q38:Q39"/>
    <mergeCell ref="R38:R39"/>
    <mergeCell ref="G38:G39"/>
    <mergeCell ref="H38:H39"/>
    <mergeCell ref="I38:I39"/>
    <mergeCell ref="J38:J39"/>
    <mergeCell ref="K38:K39"/>
    <mergeCell ref="L38:L39"/>
  </mergeCells>
  <pageMargins left="0" right="0" top="3.937007874015748E-2" bottom="0" header="0.31496062992125984" footer="0.31496062992125984"/>
  <pageSetup paperSize="9" scale="39" orientation="landscape" r:id="rId1"/>
  <rowBreaks count="3" manualBreakCount="3">
    <brk id="22" max="22" man="1"/>
    <brk id="42" max="22" man="1"/>
    <brk id="54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Приходько Вера Владимировна</cp:lastModifiedBy>
  <cp:lastPrinted>2022-03-22T02:30:40Z</cp:lastPrinted>
  <dcterms:created xsi:type="dcterms:W3CDTF">2014-10-06T02:45:26Z</dcterms:created>
  <dcterms:modified xsi:type="dcterms:W3CDTF">2022-03-22T02:31:01Z</dcterms:modified>
</cp:coreProperties>
</file>